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4840" windowHeight="15960" tabRatio="774" activeTab="0"/>
  </bookViews>
  <sheets>
    <sheet name="Input" sheetId="1" r:id="rId1"/>
    <sheet name="3rd Grade Math" sheetId="2" r:id="rId2"/>
    <sheet name="4th Math" sheetId="3" r:id="rId3"/>
    <sheet name="5th Math" sheetId="4" r:id="rId4"/>
    <sheet name="6th Math" sheetId="5" r:id="rId5"/>
    <sheet name="7th Math" sheetId="6" r:id="rId6"/>
    <sheet name="8th Math" sheetId="7" r:id="rId7"/>
    <sheet name="11th Math" sheetId="8" r:id="rId8"/>
    <sheet name="3rd Read" sheetId="9" r:id="rId9"/>
    <sheet name="4th Read" sheetId="10" r:id="rId10"/>
    <sheet name="5th Read" sheetId="11" r:id="rId11"/>
    <sheet name="6th Read" sheetId="12" r:id="rId12"/>
    <sheet name="7th Read" sheetId="13" r:id="rId13"/>
    <sheet name="8th Read" sheetId="14" r:id="rId14"/>
    <sheet name="10th Read" sheetId="15" r:id="rId15"/>
  </sheets>
  <definedNames/>
  <calcPr fullCalcOnLoad="1"/>
</workbook>
</file>

<file path=xl/sharedStrings.xml><?xml version="1.0" encoding="utf-8"?>
<sst xmlns="http://schemas.openxmlformats.org/spreadsheetml/2006/main" count="195" uniqueCount="47">
  <si>
    <t>"In making comparisons with state means, it is important to be aware of sampling error. For most of the statewide means presented in these tables, the sample size is sufficiently large to make the standard error of the state mean small. However, school or classroom means based on small numbers of students will have larger standard errors, and the confidence intervals around the means will also be larger. (The standard error of the mean for a group of size N is calculated by dividing the group standard deviation by the square root of N.) If the school or classroom mean differs from the state mean by less than 1.7 times the standard error of the mean for the school or classroom, you should be reluctant to regard the difference as significant." MDE, SDTables2009_ReadingMath.xls</t>
  </si>
  <si>
    <t>Enter the School or Class Name in Cell A-2 Below</t>
  </si>
  <si>
    <t>Grade 4 MCA Read</t>
  </si>
  <si>
    <t>Grade 5 MCA Read</t>
  </si>
  <si>
    <t>Grade 6 MCA Read</t>
  </si>
  <si>
    <t>Grade 7 MCA Read</t>
  </si>
  <si>
    <t>Grade 8 MCA Read</t>
  </si>
  <si>
    <t>Grade 10 MCA Read</t>
  </si>
  <si>
    <t>Enter the District Name in Cell D-2 Below</t>
  </si>
  <si>
    <t>Graph Calculations:</t>
  </si>
  <si>
    <t>Click on the tabs at the bottom to see the resulting graphs</t>
  </si>
  <si>
    <t>"- Stand. Dev."</t>
  </si>
  <si>
    <t>School</t>
  </si>
  <si>
    <t>The Minneapolis data can be found on the MDE report card</t>
  </si>
  <si>
    <t>Do not change any of the formulas below!</t>
  </si>
  <si>
    <t>Copyright 2009 by John Froelich provided to Mn Schools without charge or warranty.</t>
  </si>
  <si>
    <t>District</t>
  </si>
  <si>
    <t>The sample school data is provided as a sample</t>
  </si>
  <si>
    <t>Grade 3 MCA Math</t>
  </si>
  <si>
    <t>Number Sense Strand</t>
  </si>
  <si>
    <t>Patterns, Functions &amp; Algebra Strand</t>
  </si>
  <si>
    <t>Data, Statistics &amp; Probability Strand</t>
  </si>
  <si>
    <t>Spatial Sense, Geometry &amp; Measurement Strand</t>
  </si>
  <si>
    <t>Mean</t>
  </si>
  <si>
    <t>Std. Dev.</t>
  </si>
  <si>
    <t>Grade 4 MCA Math</t>
  </si>
  <si>
    <t>Grade 5 MCA Math</t>
  </si>
  <si>
    <t>Grade 6 MCA Math</t>
  </si>
  <si>
    <t>Grade 7 MCA Math</t>
  </si>
  <si>
    <t>Grade 8 MCA Math</t>
  </si>
  <si>
    <t>Grade 11 MCA Math</t>
  </si>
  <si>
    <t>Grade 3 MCA Read</t>
  </si>
  <si>
    <t>Vocabulary Expansion Substrand</t>
  </si>
  <si>
    <t>Comprehension Substrand</t>
  </si>
  <si>
    <t>Literature Substrand</t>
  </si>
  <si>
    <t>Grade 4 MCA Read</t>
  </si>
  <si>
    <t>Grade 5 MCA Read</t>
  </si>
  <si>
    <t>Grade 6 MCA Read</t>
  </si>
  <si>
    <t>Grade 7 MCA Read</t>
  </si>
  <si>
    <t>Grade 8 MCA Read</t>
  </si>
  <si>
    <t>Grade 10 MCA Read</t>
  </si>
  <si>
    <t>Total Possible</t>
  </si>
  <si>
    <t>Total Possible</t>
  </si>
  <si>
    <t>Total Possible</t>
  </si>
  <si>
    <t>State Scores 2009</t>
  </si>
  <si>
    <r>
      <t xml:space="preserve">"Further, </t>
    </r>
    <r>
      <rPr>
        <b/>
        <sz val="12"/>
        <rFont val="Arial"/>
        <family val="2"/>
      </rPr>
      <t>we strongly advise against the interpretation of strand and substrand scores for individual students</t>
    </r>
    <r>
      <rPr>
        <sz val="12"/>
        <rFont val="Arial"/>
        <family val="0"/>
      </rPr>
      <t>. Many of those scores are based on small numbers of items, and consequently the scores are not sufficiently reliable to permit meaningful inferences about an individual student. Comparisons of substrand scores within a student are particularly suspect because they compound measurement errors from the scores being compared." MDE, SDTables2009_ReadingMath.xls</t>
    </r>
  </si>
  <si>
    <t>Cautions from MDE: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</si>
</sst>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000000000000000%"/>
    <numFmt numFmtId="170" formatCode="0.0000000000000000%"/>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4"/>
      <name val="Verdana"/>
      <family val="0"/>
    </font>
    <font>
      <b/>
      <sz val="14"/>
      <name val="Verdana"/>
      <family val="0"/>
    </font>
    <font>
      <sz val="10"/>
      <color indexed="8"/>
      <name val="Calibri"/>
      <family val="0"/>
    </font>
    <font>
      <b/>
      <sz val="10"/>
      <color indexed="8"/>
      <name val="Calibri"/>
      <family val="0"/>
    </font>
    <font>
      <b/>
      <sz val="18"/>
      <color indexed="8"/>
      <name val="Calibri"/>
      <family val="0"/>
    </font>
    <font>
      <sz val="12"/>
      <name val="Arial"/>
      <family val="0"/>
    </font>
    <font>
      <b/>
      <sz val="12"/>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medium"/>
      <right style="medium"/>
      <top style="medium"/>
      <bottom style="thin"/>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10" fontId="0" fillId="0" borderId="0" xfId="0" applyNumberFormat="1" applyAlignment="1">
      <alignment/>
    </xf>
    <xf numFmtId="0" fontId="0" fillId="0" borderId="0" xfId="0" applyNumberFormat="1" applyAlignment="1">
      <alignment/>
    </xf>
    <xf numFmtId="10" fontId="0" fillId="0" borderId="0" xfId="0" applyNumberFormat="1" applyAlignment="1">
      <alignment/>
    </xf>
    <xf numFmtId="10" fontId="0" fillId="0" borderId="0" xfId="0" applyNumberFormat="1" applyAlignment="1">
      <alignment wrapText="1"/>
    </xf>
    <xf numFmtId="0" fontId="0" fillId="0" borderId="0" xfId="0" applyAlignment="1">
      <alignment wrapText="1"/>
    </xf>
    <xf numFmtId="10" fontId="0" fillId="2" borderId="1" xfId="0" applyNumberFormat="1" applyFill="1" applyBorder="1" applyAlignment="1">
      <alignment vertical="top" wrapText="1"/>
    </xf>
    <xf numFmtId="10" fontId="0" fillId="0" borderId="1" xfId="0" applyNumberFormat="1" applyBorder="1" applyAlignment="1">
      <alignment horizontal="center" vertical="center" wrapText="1"/>
    </xf>
    <xf numFmtId="10" fontId="0" fillId="0" borderId="1" xfId="0" applyNumberFormat="1" applyBorder="1" applyAlignment="1">
      <alignment horizontal="center" vertical="center"/>
    </xf>
    <xf numFmtId="10" fontId="0" fillId="2" borderId="1" xfId="0" applyNumberFormat="1" applyFill="1" applyBorder="1" applyAlignment="1">
      <alignment horizontal="center" vertical="center"/>
    </xf>
    <xf numFmtId="10" fontId="0" fillId="0" borderId="0" xfId="0" applyNumberFormat="1" applyAlignment="1">
      <alignment horizontal="center" vertical="center" wrapText="1"/>
    </xf>
    <xf numFmtId="10" fontId="0" fillId="2" borderId="1" xfId="0" applyNumberFormat="1" applyFill="1" applyBorder="1" applyAlignment="1">
      <alignment horizontal="center" vertical="top"/>
    </xf>
    <xf numFmtId="10" fontId="0" fillId="2" borderId="1" xfId="0" applyNumberFormat="1" applyFill="1" applyBorder="1" applyAlignment="1">
      <alignment horizontal="center"/>
    </xf>
    <xf numFmtId="10" fontId="0" fillId="2" borderId="1" xfId="0" applyNumberFormat="1" applyFill="1" applyBorder="1" applyAlignment="1">
      <alignment horizontal="center" vertical="center" wrapText="1"/>
    </xf>
    <xf numFmtId="10" fontId="0" fillId="2" borderId="1" xfId="0" applyNumberFormat="1" applyFill="1" applyBorder="1" applyAlignment="1">
      <alignment horizontal="center" vertical="center" wrapText="1"/>
    </xf>
    <xf numFmtId="10" fontId="0" fillId="2" borderId="1" xfId="0" applyNumberFormat="1" applyFill="1" applyBorder="1" applyAlignment="1">
      <alignment horizontal="center" vertical="center"/>
    </xf>
    <xf numFmtId="10" fontId="7" fillId="0" borderId="0" xfId="0" applyNumberFormat="1" applyFont="1" applyBorder="1" applyAlignment="1">
      <alignment wrapText="1"/>
    </xf>
    <xf numFmtId="10" fontId="7" fillId="0" borderId="0" xfId="0" applyNumberFormat="1" applyFont="1" applyBorder="1" applyAlignment="1">
      <alignment/>
    </xf>
    <xf numFmtId="10" fontId="8" fillId="3" borderId="2" xfId="0" applyNumberFormat="1" applyFont="1" applyFill="1" applyBorder="1" applyAlignment="1">
      <alignment horizontal="center" wrapText="1"/>
    </xf>
    <xf numFmtId="10" fontId="8" fillId="2" borderId="3" xfId="0" applyNumberFormat="1" applyFont="1" applyFill="1" applyBorder="1" applyAlignment="1">
      <alignment horizontal="center"/>
    </xf>
    <xf numFmtId="10"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xf>
    <xf numFmtId="10" fontId="8" fillId="3" borderId="2" xfId="0" applyNumberFormat="1" applyFont="1" applyFill="1" applyBorder="1" applyAlignment="1">
      <alignment horizontal="center" vertical="center" wrapText="1"/>
    </xf>
    <xf numFmtId="10" fontId="8" fillId="2" borderId="3" xfId="0" applyNumberFormat="1" applyFont="1" applyFill="1" applyBorder="1" applyAlignment="1">
      <alignment horizontal="center" vertical="center"/>
    </xf>
    <xf numFmtId="10" fontId="1" fillId="0" borderId="0" xfId="0" applyNumberFormat="1" applyFont="1" applyAlignment="1">
      <alignment horizontal="center" vertical="center"/>
    </xf>
    <xf numFmtId="0" fontId="0" fillId="0" borderId="0" xfId="0" applyAlignment="1">
      <alignment horizontal="center" vertical="center" wrapText="1"/>
    </xf>
    <xf numFmtId="10" fontId="0" fillId="0" borderId="0" xfId="0" applyNumberFormat="1" applyAlignment="1">
      <alignment/>
    </xf>
    <xf numFmtId="0" fontId="12" fillId="0" borderId="0" xfId="0" applyFont="1" applyAlignment="1">
      <alignment vertical="center" wrapText="1"/>
    </xf>
    <xf numFmtId="0" fontId="12" fillId="0" borderId="0" xfId="0" applyNumberFormat="1"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chartsheet" Target="chartsheets/sheet11.xml" /><Relationship Id="rId13" Type="http://schemas.openxmlformats.org/officeDocument/2006/relationships/chartsheet" Target="chartsheets/sheet12.xml" /><Relationship Id="rId14" Type="http://schemas.openxmlformats.org/officeDocument/2006/relationships/chartsheet" Target="chartsheets/sheet13.xml" /><Relationship Id="rId15" Type="http://schemas.openxmlformats.org/officeDocument/2006/relationships/chartsheet" Target="chart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Grade 3 Math Strand Analysis</a:t>
            </a:r>
          </a:p>
        </c:rich>
      </c:tx>
      <c:layout>
        <c:manualLayout>
          <c:xMode val="factor"/>
          <c:yMode val="factor"/>
          <c:x val="-0.0015"/>
          <c:y val="-0.0065"/>
        </c:manualLayout>
      </c:layout>
      <c:spPr>
        <a:noFill/>
        <a:ln>
          <a:noFill/>
        </a:ln>
      </c:spPr>
    </c:title>
    <c:plotArea>
      <c:layout>
        <c:manualLayout>
          <c:xMode val="edge"/>
          <c:yMode val="edge"/>
          <c:x val="0.038"/>
          <c:y val="0.15875"/>
          <c:w val="0.934"/>
          <c:h val="0.7545"/>
        </c:manualLayout>
      </c:layout>
      <c:barChart>
        <c:barDir val="col"/>
        <c:grouping val="clustered"/>
        <c:varyColors val="0"/>
        <c:ser>
          <c:idx val="0"/>
          <c:order val="0"/>
          <c:tx>
            <c:strRef>
              <c:f>Input!$G$6</c:f>
              <c:strCache>
                <c:ptCount val="1"/>
                <c:pt idx="0">
                  <c:v>+ Stand. Dev.</c:v>
                </c:pt>
              </c:strCache>
            </c:strRef>
          </c:tx>
          <c:spPr>
            <a:solidFill>
              <a:srgbClr val="C6D9F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Input!$H$5:$K$5</c:f>
              <c:strCache>
                <c:ptCount val="4"/>
                <c:pt idx="0">
                  <c:v>Number Sense Strand (17 pts.)</c:v>
                </c:pt>
                <c:pt idx="1">
                  <c:v>Patterns, Functions &amp; Algebra Strand (9 pts.)</c:v>
                </c:pt>
                <c:pt idx="2">
                  <c:v>Data, Statistics &amp; Probability Strand (6 pts.)</c:v>
                </c:pt>
                <c:pt idx="3">
                  <c:v>Spatial Sense, Geometry &amp; Measurement Strand (16 pts.)</c:v>
                </c:pt>
              </c:strCache>
            </c:strRef>
          </c:cat>
          <c:val>
            <c:numRef>
              <c:f>Input!$H$6:$K$6</c:f>
              <c:numCache>
                <c:ptCount val="4"/>
                <c:pt idx="0">
                  <c:v>0.16058823529411764</c:v>
                </c:pt>
                <c:pt idx="1">
                  <c:v>0.21666666666666667</c:v>
                </c:pt>
                <c:pt idx="2">
                  <c:v>0.245</c:v>
                </c:pt>
                <c:pt idx="3">
                  <c:v>0.19125</c:v>
                </c:pt>
              </c:numCache>
            </c:numRef>
          </c:val>
        </c:ser>
        <c:ser>
          <c:idx val="1"/>
          <c:order val="1"/>
          <c:tx>
            <c:strRef>
              <c:f>Input!$G$7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Input!$H$5:$K$5</c:f>
              <c:strCache>
                <c:ptCount val="4"/>
                <c:pt idx="0">
                  <c:v>Number Sense Strand (17 pts.)</c:v>
                </c:pt>
                <c:pt idx="1">
                  <c:v>Patterns, Functions &amp; Algebra Strand (9 pts.)</c:v>
                </c:pt>
                <c:pt idx="2">
                  <c:v>Data, Statistics &amp; Probability Strand (6 pts.)</c:v>
                </c:pt>
                <c:pt idx="3">
                  <c:v>Spatial Sense, Geometry &amp; Measurement Strand (16 pts.)</c:v>
                </c:pt>
              </c:strCache>
            </c:strRef>
          </c:cat>
          <c:val>
            <c:numRef>
              <c:f>Input!$H$7:$K$7</c:f>
              <c:numCache>
                <c:ptCount val="4"/>
                <c:pt idx="0">
                  <c:v>-0.16058823529411764</c:v>
                </c:pt>
                <c:pt idx="1">
                  <c:v>-0.21666666666666667</c:v>
                </c:pt>
                <c:pt idx="2">
                  <c:v>-0.245</c:v>
                </c:pt>
                <c:pt idx="3">
                  <c:v>-0.19125</c:v>
                </c:pt>
              </c:numCache>
            </c:numRef>
          </c:val>
        </c:ser>
        <c:ser>
          <c:idx val="2"/>
          <c:order val="2"/>
          <c:tx>
            <c:strRef>
              <c:f>Input!$G$8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Input!$H$5:$K$5</c:f>
              <c:strCache>
                <c:ptCount val="4"/>
                <c:pt idx="0">
                  <c:v>Number Sense Strand (17 pts.)</c:v>
                </c:pt>
                <c:pt idx="1">
                  <c:v>Patterns, Functions &amp; Algebra Strand (9 pts.)</c:v>
                </c:pt>
                <c:pt idx="2">
                  <c:v>Data, Statistics &amp; Probability Strand (6 pts.)</c:v>
                </c:pt>
                <c:pt idx="3">
                  <c:v>Spatial Sense, Geometry &amp; Measurement Strand (16 pts.)</c:v>
                </c:pt>
              </c:strCache>
            </c:strRef>
          </c:cat>
          <c:val>
            <c:numRef>
              <c:f>Input!$H$8:$K$8</c:f>
              <c:numCache>
                <c:ptCount val="4"/>
                <c:pt idx="0">
                  <c:v>-0.8364705882352942</c:v>
                </c:pt>
                <c:pt idx="1">
                  <c:v>-0.6955555555555555</c:v>
                </c:pt>
                <c:pt idx="2">
                  <c:v>-0.7200000000000001</c:v>
                </c:pt>
                <c:pt idx="3">
                  <c:v>-0.6875</c:v>
                </c:pt>
              </c:numCache>
            </c:numRef>
          </c:val>
        </c:ser>
        <c:ser>
          <c:idx val="3"/>
          <c:order val="3"/>
          <c:tx>
            <c:strRef>
              <c:f>Input!$G$9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Input!$H$5:$K$5</c:f>
              <c:strCache>
                <c:ptCount val="4"/>
                <c:pt idx="0">
                  <c:v>Number Sense Strand (17 pts.)</c:v>
                </c:pt>
                <c:pt idx="1">
                  <c:v>Patterns, Functions &amp; Algebra Strand (9 pts.)</c:v>
                </c:pt>
                <c:pt idx="2">
                  <c:v>Data, Statistics &amp; Probability Strand (6 pts.)</c:v>
                </c:pt>
                <c:pt idx="3">
                  <c:v>Spatial Sense, Geometry &amp; Measurement Strand (16 pts.)</c:v>
                </c:pt>
              </c:strCache>
            </c:strRef>
          </c:cat>
          <c:val>
            <c:numRef>
              <c:f>Input!$H$9:$K$9</c:f>
              <c:numCache>
                <c:ptCount val="4"/>
                <c:pt idx="0">
                  <c:v>-0.8364705882352942</c:v>
                </c:pt>
                <c:pt idx="1">
                  <c:v>-0.6955555555555555</c:v>
                </c:pt>
                <c:pt idx="2">
                  <c:v>-0.7200000000000001</c:v>
                </c:pt>
                <c:pt idx="3">
                  <c:v>-0.6875</c:v>
                </c:pt>
              </c:numCache>
            </c:numRef>
          </c:val>
        </c:ser>
        <c:axId val="25908903"/>
        <c:axId val="31853536"/>
      </c:barChart>
      <c:catAx>
        <c:axId val="259089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53536"/>
        <c:crosses val="autoZero"/>
        <c:auto val="1"/>
        <c:lblOffset val="100"/>
        <c:tickLblSkip val="1"/>
        <c:noMultiLvlLbl val="0"/>
      </c:catAx>
      <c:valAx>
        <c:axId val="31853536"/>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3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5908903"/>
        <c:crossesAt val="1"/>
        <c:crossBetween val="between"/>
        <c:dispUnits/>
      </c:valAx>
      <c:spPr>
        <a:solidFill>
          <a:srgbClr val="FFFFFF"/>
        </a:solidFill>
        <a:ln w="3175">
          <a:noFill/>
        </a:ln>
      </c:spPr>
    </c:plotArea>
    <c:legend>
      <c:legendPos val="b"/>
      <c:layout>
        <c:manualLayout>
          <c:xMode val="edge"/>
          <c:yMode val="edge"/>
          <c:x val="0.07725"/>
          <c:y val="0.93025"/>
          <c:w val="0.82925"/>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5th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Input!$G$56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Input!$H$55:$J$55</c:f>
              <c:strCache>
                <c:ptCount val="3"/>
                <c:pt idx="0">
                  <c:v>Vocabulary Expansion Substrand (6 pts.)</c:v>
                </c:pt>
                <c:pt idx="1">
                  <c:v>Comprehension Substrand (23 pts.)</c:v>
                </c:pt>
                <c:pt idx="2">
                  <c:v>Literature Substrand (20 pts.)</c:v>
                </c:pt>
              </c:strCache>
            </c:strRef>
          </c:cat>
          <c:val>
            <c:numRef>
              <c:f>Input!$H$56:$J$56</c:f>
              <c:numCache>
                <c:ptCount val="3"/>
                <c:pt idx="0">
                  <c:v>0.225</c:v>
                </c:pt>
                <c:pt idx="1">
                  <c:v>0.19956521739130434</c:v>
                </c:pt>
                <c:pt idx="2">
                  <c:v>0.17250000000000001</c:v>
                </c:pt>
              </c:numCache>
            </c:numRef>
          </c:val>
        </c:ser>
        <c:ser>
          <c:idx val="1"/>
          <c:order val="1"/>
          <c:tx>
            <c:strRef>
              <c:f>Input!$G$57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Input!$H$55:$J$55</c:f>
              <c:strCache>
                <c:ptCount val="3"/>
                <c:pt idx="0">
                  <c:v>Vocabulary Expansion Substrand (6 pts.)</c:v>
                </c:pt>
                <c:pt idx="1">
                  <c:v>Comprehension Substrand (23 pts.)</c:v>
                </c:pt>
                <c:pt idx="2">
                  <c:v>Literature Substrand (20 pts.)</c:v>
                </c:pt>
              </c:strCache>
            </c:strRef>
          </c:cat>
          <c:val>
            <c:numRef>
              <c:f>Input!$H$57:$J$57</c:f>
              <c:numCache>
                <c:ptCount val="3"/>
                <c:pt idx="0">
                  <c:v>-0.225</c:v>
                </c:pt>
                <c:pt idx="1">
                  <c:v>-0.19956521739130434</c:v>
                </c:pt>
                <c:pt idx="2">
                  <c:v>-0.17250000000000001</c:v>
                </c:pt>
              </c:numCache>
            </c:numRef>
          </c:val>
        </c:ser>
        <c:ser>
          <c:idx val="2"/>
          <c:order val="2"/>
          <c:tx>
            <c:strRef>
              <c:f>Input!$G$58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Input!$H$55:$J$55</c:f>
              <c:strCache>
                <c:ptCount val="3"/>
                <c:pt idx="0">
                  <c:v>Vocabulary Expansion Substrand (6 pts.)</c:v>
                </c:pt>
                <c:pt idx="1">
                  <c:v>Comprehension Substrand (23 pts.)</c:v>
                </c:pt>
                <c:pt idx="2">
                  <c:v>Literature Substrand (20 pts.)</c:v>
                </c:pt>
              </c:strCache>
            </c:strRef>
          </c:cat>
          <c:val>
            <c:numRef>
              <c:f>Input!$H$58:$J$58</c:f>
              <c:numCache>
                <c:ptCount val="3"/>
                <c:pt idx="0">
                  <c:v>-0.8233333333333334</c:v>
                </c:pt>
                <c:pt idx="1">
                  <c:v>-0.6778260869565217</c:v>
                </c:pt>
                <c:pt idx="2">
                  <c:v>-0.7464999999999999</c:v>
                </c:pt>
              </c:numCache>
            </c:numRef>
          </c:val>
        </c:ser>
        <c:ser>
          <c:idx val="3"/>
          <c:order val="3"/>
          <c:tx>
            <c:strRef>
              <c:f>Input!$G$59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Input!$H$55:$J$55</c:f>
              <c:strCache>
                <c:ptCount val="3"/>
                <c:pt idx="0">
                  <c:v>Vocabulary Expansion Substrand (6 pts.)</c:v>
                </c:pt>
                <c:pt idx="1">
                  <c:v>Comprehension Substrand (23 pts.)</c:v>
                </c:pt>
                <c:pt idx="2">
                  <c:v>Literature Substrand (20 pts.)</c:v>
                </c:pt>
              </c:strCache>
            </c:strRef>
          </c:cat>
          <c:val>
            <c:numRef>
              <c:f>Input!$H$59:$J$59</c:f>
              <c:numCache>
                <c:ptCount val="3"/>
                <c:pt idx="0">
                  <c:v>-0.8233333333333334</c:v>
                </c:pt>
                <c:pt idx="1">
                  <c:v>-0.6778260869565217</c:v>
                </c:pt>
                <c:pt idx="2">
                  <c:v>-0.7464999999999999</c:v>
                </c:pt>
              </c:numCache>
            </c:numRef>
          </c:val>
        </c:ser>
        <c:axId val="47194417"/>
        <c:axId val="22096570"/>
      </c:barChart>
      <c:catAx>
        <c:axId val="471944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96570"/>
        <c:crosses val="autoZero"/>
        <c:auto val="1"/>
        <c:lblOffset val="100"/>
        <c:tickLblSkip val="1"/>
        <c:noMultiLvlLbl val="0"/>
      </c:catAx>
      <c:valAx>
        <c:axId val="22096570"/>
        <c:scaling>
          <c:orientation val="minMax"/>
          <c:min val="-0.30000000000000004"/>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7194417"/>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6th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Input!$G$61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Input!$H$60:$J$60</c:f>
              <c:strCache>
                <c:ptCount val="3"/>
                <c:pt idx="0">
                  <c:v>Vocabulary Expansion Substrand (7 pts.)</c:v>
                </c:pt>
                <c:pt idx="1">
                  <c:v>Comprehension Substrand (25 pts.)</c:v>
                </c:pt>
                <c:pt idx="2">
                  <c:v>Literature Substrand (22 pts.)</c:v>
                </c:pt>
              </c:strCache>
            </c:strRef>
          </c:cat>
          <c:val>
            <c:numRef>
              <c:f>Input!$H$61:$J$61</c:f>
              <c:numCache>
                <c:ptCount val="3"/>
                <c:pt idx="0">
                  <c:v>0.20714285714285713</c:v>
                </c:pt>
                <c:pt idx="1">
                  <c:v>0.184</c:v>
                </c:pt>
                <c:pt idx="2">
                  <c:v>0.16454545454545455</c:v>
                </c:pt>
              </c:numCache>
            </c:numRef>
          </c:val>
        </c:ser>
        <c:ser>
          <c:idx val="1"/>
          <c:order val="1"/>
          <c:tx>
            <c:strRef>
              <c:f>Input!$G$62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Input!$H$60:$J$60</c:f>
              <c:strCache>
                <c:ptCount val="3"/>
                <c:pt idx="0">
                  <c:v>Vocabulary Expansion Substrand (7 pts.)</c:v>
                </c:pt>
                <c:pt idx="1">
                  <c:v>Comprehension Substrand (25 pts.)</c:v>
                </c:pt>
                <c:pt idx="2">
                  <c:v>Literature Substrand (22 pts.)</c:v>
                </c:pt>
              </c:strCache>
            </c:strRef>
          </c:cat>
          <c:val>
            <c:numRef>
              <c:f>Input!$H$62:$J$62</c:f>
              <c:numCache>
                <c:ptCount val="3"/>
                <c:pt idx="0">
                  <c:v>-0.20714285714285713</c:v>
                </c:pt>
                <c:pt idx="1">
                  <c:v>-0.184</c:v>
                </c:pt>
                <c:pt idx="2">
                  <c:v>-0.16454545454545455</c:v>
                </c:pt>
              </c:numCache>
            </c:numRef>
          </c:val>
        </c:ser>
        <c:ser>
          <c:idx val="2"/>
          <c:order val="2"/>
          <c:tx>
            <c:strRef>
              <c:f>Input!$G$63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Input!$H$60:$J$60</c:f>
              <c:strCache>
                <c:ptCount val="3"/>
                <c:pt idx="0">
                  <c:v>Vocabulary Expansion Substrand (7 pts.)</c:v>
                </c:pt>
                <c:pt idx="1">
                  <c:v>Comprehension Substrand (25 pts.)</c:v>
                </c:pt>
                <c:pt idx="2">
                  <c:v>Literature Substrand (22 pts.)</c:v>
                </c:pt>
              </c:strCache>
            </c:strRef>
          </c:cat>
          <c:val>
            <c:numRef>
              <c:f>Input!$H$63:$J$63</c:f>
              <c:numCache>
                <c:ptCount val="3"/>
                <c:pt idx="0">
                  <c:v>-0.8028571428571428</c:v>
                </c:pt>
                <c:pt idx="1">
                  <c:v>-0.7315999999999999</c:v>
                </c:pt>
                <c:pt idx="2">
                  <c:v>-0.6872727272727273</c:v>
                </c:pt>
              </c:numCache>
            </c:numRef>
          </c:val>
        </c:ser>
        <c:ser>
          <c:idx val="3"/>
          <c:order val="3"/>
          <c:tx>
            <c:strRef>
              <c:f>Input!$G$64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Input!$H$60:$J$60</c:f>
              <c:strCache>
                <c:ptCount val="3"/>
                <c:pt idx="0">
                  <c:v>Vocabulary Expansion Substrand (7 pts.)</c:v>
                </c:pt>
                <c:pt idx="1">
                  <c:v>Comprehension Substrand (25 pts.)</c:v>
                </c:pt>
                <c:pt idx="2">
                  <c:v>Literature Substrand (22 pts.)</c:v>
                </c:pt>
              </c:strCache>
            </c:strRef>
          </c:cat>
          <c:val>
            <c:numRef>
              <c:f>Input!$H$64:$J$64</c:f>
              <c:numCache>
                <c:ptCount val="3"/>
                <c:pt idx="0">
                  <c:v>-0.8028571428571428</c:v>
                </c:pt>
                <c:pt idx="1">
                  <c:v>-0.7315999999999999</c:v>
                </c:pt>
                <c:pt idx="2">
                  <c:v>-0.6872727272727273</c:v>
                </c:pt>
              </c:numCache>
            </c:numRef>
          </c:val>
        </c:ser>
        <c:axId val="64651403"/>
        <c:axId val="44991716"/>
      </c:barChart>
      <c:catAx>
        <c:axId val="646514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91716"/>
        <c:crosses val="autoZero"/>
        <c:auto val="1"/>
        <c:lblOffset val="100"/>
        <c:tickLblSkip val="1"/>
        <c:noMultiLvlLbl val="0"/>
      </c:catAx>
      <c:valAx>
        <c:axId val="44991716"/>
        <c:scaling>
          <c:orientation val="minMax"/>
          <c:min val="-0.30000000000000004"/>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4651403"/>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7th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Input!$G$66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Input!$H$65:$J$65</c:f>
              <c:strCache>
                <c:ptCount val="3"/>
                <c:pt idx="0">
                  <c:v>Vocabulary Expansion Substrand (6 pts.)</c:v>
                </c:pt>
                <c:pt idx="1">
                  <c:v>Comprehension Substrand (26 pts.)</c:v>
                </c:pt>
                <c:pt idx="2">
                  <c:v>Literature Substrand (25 pts.)</c:v>
                </c:pt>
              </c:strCache>
            </c:strRef>
          </c:cat>
          <c:val>
            <c:numRef>
              <c:f>Input!$H$66:$J$66</c:f>
              <c:numCache>
                <c:ptCount val="3"/>
                <c:pt idx="0">
                  <c:v>0.24</c:v>
                </c:pt>
                <c:pt idx="1">
                  <c:v>0.16884615384615384</c:v>
                </c:pt>
                <c:pt idx="2">
                  <c:v>0.1892</c:v>
                </c:pt>
              </c:numCache>
            </c:numRef>
          </c:val>
        </c:ser>
        <c:ser>
          <c:idx val="1"/>
          <c:order val="1"/>
          <c:tx>
            <c:strRef>
              <c:f>Input!$G$67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Input!$H$65:$J$65</c:f>
              <c:strCache>
                <c:ptCount val="3"/>
                <c:pt idx="0">
                  <c:v>Vocabulary Expansion Substrand (6 pts.)</c:v>
                </c:pt>
                <c:pt idx="1">
                  <c:v>Comprehension Substrand (26 pts.)</c:v>
                </c:pt>
                <c:pt idx="2">
                  <c:v>Literature Substrand (25 pts.)</c:v>
                </c:pt>
              </c:strCache>
            </c:strRef>
          </c:cat>
          <c:val>
            <c:numRef>
              <c:f>Input!$H$67:$J$67</c:f>
              <c:numCache>
                <c:ptCount val="3"/>
                <c:pt idx="0">
                  <c:v>-0.24</c:v>
                </c:pt>
                <c:pt idx="1">
                  <c:v>-0.16884615384615384</c:v>
                </c:pt>
                <c:pt idx="2">
                  <c:v>-0.1892</c:v>
                </c:pt>
              </c:numCache>
            </c:numRef>
          </c:val>
        </c:ser>
        <c:ser>
          <c:idx val="2"/>
          <c:order val="2"/>
          <c:tx>
            <c:strRef>
              <c:f>Input!$G$68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Input!$H$65:$J$65</c:f>
              <c:strCache>
                <c:ptCount val="3"/>
                <c:pt idx="0">
                  <c:v>Vocabulary Expansion Substrand (6 pts.)</c:v>
                </c:pt>
                <c:pt idx="1">
                  <c:v>Comprehension Substrand (26 pts.)</c:v>
                </c:pt>
                <c:pt idx="2">
                  <c:v>Literature Substrand (25 pts.)</c:v>
                </c:pt>
              </c:strCache>
            </c:strRef>
          </c:cat>
          <c:val>
            <c:numRef>
              <c:f>Input!$H$68:$J$68</c:f>
              <c:numCache>
                <c:ptCount val="3"/>
                <c:pt idx="0">
                  <c:v>-0.725</c:v>
                </c:pt>
                <c:pt idx="1">
                  <c:v>-0.7246153846153847</c:v>
                </c:pt>
                <c:pt idx="2">
                  <c:v>-0.6636</c:v>
                </c:pt>
              </c:numCache>
            </c:numRef>
          </c:val>
        </c:ser>
        <c:ser>
          <c:idx val="3"/>
          <c:order val="3"/>
          <c:tx>
            <c:strRef>
              <c:f>Input!$G$69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Input!$H$65:$J$65</c:f>
              <c:strCache>
                <c:ptCount val="3"/>
                <c:pt idx="0">
                  <c:v>Vocabulary Expansion Substrand (6 pts.)</c:v>
                </c:pt>
                <c:pt idx="1">
                  <c:v>Comprehension Substrand (26 pts.)</c:v>
                </c:pt>
                <c:pt idx="2">
                  <c:v>Literature Substrand (25 pts.)</c:v>
                </c:pt>
              </c:strCache>
            </c:strRef>
          </c:cat>
          <c:val>
            <c:numRef>
              <c:f>Input!$H$69:$J$69</c:f>
              <c:numCache>
                <c:ptCount val="3"/>
                <c:pt idx="0">
                  <c:v>-0.725</c:v>
                </c:pt>
                <c:pt idx="1">
                  <c:v>-0.7246153846153847</c:v>
                </c:pt>
                <c:pt idx="2">
                  <c:v>-0.6636</c:v>
                </c:pt>
              </c:numCache>
            </c:numRef>
          </c:val>
        </c:ser>
        <c:axId val="2272261"/>
        <c:axId val="20450350"/>
      </c:barChart>
      <c:catAx>
        <c:axId val="22722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50350"/>
        <c:crosses val="autoZero"/>
        <c:auto val="1"/>
        <c:lblOffset val="100"/>
        <c:tickLblSkip val="1"/>
        <c:noMultiLvlLbl val="0"/>
      </c:catAx>
      <c:valAx>
        <c:axId val="20450350"/>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272261"/>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8th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Input!$G$71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Input!$H$70:$J$70</c:f>
              <c:strCache>
                <c:ptCount val="3"/>
                <c:pt idx="0">
                  <c:v>Vocabulary Expansion Substrand (6 pts.)</c:v>
                </c:pt>
                <c:pt idx="1">
                  <c:v>Comprehension Substrand (33 pts.)</c:v>
                </c:pt>
                <c:pt idx="2">
                  <c:v>Literature Substrand (18 pts.)</c:v>
                </c:pt>
              </c:strCache>
            </c:strRef>
          </c:cat>
          <c:val>
            <c:numRef>
              <c:f>Input!$H$71:$J$71</c:f>
              <c:numCache>
                <c:ptCount val="3"/>
                <c:pt idx="0">
                  <c:v>0.24333333333333332</c:v>
                </c:pt>
                <c:pt idx="1">
                  <c:v>0.17333333333333334</c:v>
                </c:pt>
                <c:pt idx="2">
                  <c:v>0.20277777777777778</c:v>
                </c:pt>
              </c:numCache>
            </c:numRef>
          </c:val>
        </c:ser>
        <c:ser>
          <c:idx val="1"/>
          <c:order val="1"/>
          <c:tx>
            <c:strRef>
              <c:f>Input!$G$72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Input!$H$70:$J$70</c:f>
              <c:strCache>
                <c:ptCount val="3"/>
                <c:pt idx="0">
                  <c:v>Vocabulary Expansion Substrand (6 pts.)</c:v>
                </c:pt>
                <c:pt idx="1">
                  <c:v>Comprehension Substrand (33 pts.)</c:v>
                </c:pt>
                <c:pt idx="2">
                  <c:v>Literature Substrand (18 pts.)</c:v>
                </c:pt>
              </c:strCache>
            </c:strRef>
          </c:cat>
          <c:val>
            <c:numRef>
              <c:f>Input!$H$72:$J$72</c:f>
              <c:numCache>
                <c:ptCount val="3"/>
                <c:pt idx="0">
                  <c:v>-0.24333333333333332</c:v>
                </c:pt>
                <c:pt idx="1">
                  <c:v>-0.17333333333333334</c:v>
                </c:pt>
                <c:pt idx="2">
                  <c:v>-0.20277777777777778</c:v>
                </c:pt>
              </c:numCache>
            </c:numRef>
          </c:val>
        </c:ser>
        <c:ser>
          <c:idx val="2"/>
          <c:order val="2"/>
          <c:tx>
            <c:strRef>
              <c:f>Input!$G$73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Input!$H$70:$J$70</c:f>
              <c:strCache>
                <c:ptCount val="3"/>
                <c:pt idx="0">
                  <c:v>Vocabulary Expansion Substrand (6 pts.)</c:v>
                </c:pt>
                <c:pt idx="1">
                  <c:v>Comprehension Substrand (33 pts.)</c:v>
                </c:pt>
                <c:pt idx="2">
                  <c:v>Literature Substrand (18 pts.)</c:v>
                </c:pt>
              </c:strCache>
            </c:strRef>
          </c:cat>
          <c:val>
            <c:numRef>
              <c:f>Input!$H$73:$J$73</c:f>
              <c:numCache>
                <c:ptCount val="3"/>
                <c:pt idx="0">
                  <c:v>-0.7200000000000001</c:v>
                </c:pt>
                <c:pt idx="1">
                  <c:v>-0.6706060606060605</c:v>
                </c:pt>
                <c:pt idx="2">
                  <c:v>-0.6538888888888889</c:v>
                </c:pt>
              </c:numCache>
            </c:numRef>
          </c:val>
        </c:ser>
        <c:ser>
          <c:idx val="3"/>
          <c:order val="3"/>
          <c:tx>
            <c:strRef>
              <c:f>Input!$G$74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Input!$H$70:$J$70</c:f>
              <c:strCache>
                <c:ptCount val="3"/>
                <c:pt idx="0">
                  <c:v>Vocabulary Expansion Substrand (6 pts.)</c:v>
                </c:pt>
                <c:pt idx="1">
                  <c:v>Comprehension Substrand (33 pts.)</c:v>
                </c:pt>
                <c:pt idx="2">
                  <c:v>Literature Substrand (18 pts.)</c:v>
                </c:pt>
              </c:strCache>
            </c:strRef>
          </c:cat>
          <c:val>
            <c:numRef>
              <c:f>Input!$H$74:$J$74</c:f>
              <c:numCache>
                <c:ptCount val="3"/>
                <c:pt idx="0">
                  <c:v>-0.7200000000000001</c:v>
                </c:pt>
                <c:pt idx="1">
                  <c:v>-0.6706060606060605</c:v>
                </c:pt>
                <c:pt idx="2">
                  <c:v>-0.6538888888888889</c:v>
                </c:pt>
              </c:numCache>
            </c:numRef>
          </c:val>
        </c:ser>
        <c:axId val="49835423"/>
        <c:axId val="45865624"/>
      </c:barChart>
      <c:catAx>
        <c:axId val="498354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65624"/>
        <c:crosses val="autoZero"/>
        <c:auto val="1"/>
        <c:lblOffset val="100"/>
        <c:tickLblSkip val="1"/>
        <c:noMultiLvlLbl val="0"/>
      </c:catAx>
      <c:valAx>
        <c:axId val="45865624"/>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9835423"/>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10th Grade Reading Strand Analysis</a:t>
            </a:r>
          </a:p>
        </c:rich>
      </c:tx>
      <c:layout>
        <c:manualLayout>
          <c:xMode val="factor"/>
          <c:yMode val="factor"/>
          <c:x val="-0.0015"/>
          <c:y val="-0.0065"/>
        </c:manualLayout>
      </c:layout>
      <c:spPr>
        <a:noFill/>
        <a:ln>
          <a:noFill/>
        </a:ln>
      </c:spPr>
    </c:title>
    <c:plotArea>
      <c:layout>
        <c:manualLayout>
          <c:xMode val="edge"/>
          <c:yMode val="edge"/>
          <c:x val="0.01575"/>
          <c:y val="0.1585"/>
          <c:w val="0.95675"/>
          <c:h val="0.75475"/>
        </c:manualLayout>
      </c:layout>
      <c:barChart>
        <c:barDir val="col"/>
        <c:grouping val="clustered"/>
        <c:varyColors val="0"/>
        <c:ser>
          <c:idx val="0"/>
          <c:order val="0"/>
          <c:tx>
            <c:strRef>
              <c:f>Input!$G$76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Input!$H$75:$J$75</c:f>
              <c:strCache>
                <c:ptCount val="3"/>
                <c:pt idx="0">
                  <c:v>Vocabulary Expansion Substrand (8 pts.)</c:v>
                </c:pt>
                <c:pt idx="1">
                  <c:v>Comprehension Substrand (33 pts.)</c:v>
                </c:pt>
                <c:pt idx="2">
                  <c:v>Literature Substrand (18 pts.)</c:v>
                </c:pt>
              </c:strCache>
            </c:strRef>
          </c:cat>
          <c:val>
            <c:numRef>
              <c:f>Input!$H$76:$J$76</c:f>
              <c:numCache>
                <c:ptCount val="3"/>
                <c:pt idx="0">
                  <c:v>0.21375</c:v>
                </c:pt>
                <c:pt idx="1">
                  <c:v>0.17424242424242425</c:v>
                </c:pt>
                <c:pt idx="2">
                  <c:v>0.17777777777777778</c:v>
                </c:pt>
              </c:numCache>
            </c:numRef>
          </c:val>
        </c:ser>
        <c:ser>
          <c:idx val="1"/>
          <c:order val="1"/>
          <c:tx>
            <c:strRef>
              <c:f>Input!$G$77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Input!$H$75:$J$75</c:f>
              <c:strCache>
                <c:ptCount val="3"/>
                <c:pt idx="0">
                  <c:v>Vocabulary Expansion Substrand (8 pts.)</c:v>
                </c:pt>
                <c:pt idx="1">
                  <c:v>Comprehension Substrand (33 pts.)</c:v>
                </c:pt>
                <c:pt idx="2">
                  <c:v>Literature Substrand (18 pts.)</c:v>
                </c:pt>
              </c:strCache>
            </c:strRef>
          </c:cat>
          <c:val>
            <c:numRef>
              <c:f>Input!$H$77:$J$77</c:f>
              <c:numCache>
                <c:ptCount val="3"/>
                <c:pt idx="0">
                  <c:v>-0.21375</c:v>
                </c:pt>
                <c:pt idx="1">
                  <c:v>-0.17424242424242425</c:v>
                </c:pt>
                <c:pt idx="2">
                  <c:v>-0.17777777777777778</c:v>
                </c:pt>
              </c:numCache>
            </c:numRef>
          </c:val>
        </c:ser>
        <c:ser>
          <c:idx val="2"/>
          <c:order val="2"/>
          <c:tx>
            <c:strRef>
              <c:f>Input!$G$78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Input!$H$75:$J$75</c:f>
              <c:strCache>
                <c:ptCount val="3"/>
                <c:pt idx="0">
                  <c:v>Vocabulary Expansion Substrand (8 pts.)</c:v>
                </c:pt>
                <c:pt idx="1">
                  <c:v>Comprehension Substrand (33 pts.)</c:v>
                </c:pt>
                <c:pt idx="2">
                  <c:v>Literature Substrand (18 pts.)</c:v>
                </c:pt>
              </c:strCache>
            </c:strRef>
          </c:cat>
          <c:val>
            <c:numRef>
              <c:f>Input!$H$78:$J$78</c:f>
              <c:numCache>
                <c:ptCount val="3"/>
                <c:pt idx="0">
                  <c:v>-0.81125</c:v>
                </c:pt>
                <c:pt idx="1">
                  <c:v>-0.7403030303030302</c:v>
                </c:pt>
                <c:pt idx="2">
                  <c:v>-0.7194444444444444</c:v>
                </c:pt>
              </c:numCache>
            </c:numRef>
          </c:val>
        </c:ser>
        <c:ser>
          <c:idx val="3"/>
          <c:order val="3"/>
          <c:tx>
            <c:strRef>
              <c:f>Input!$G$79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Input!$H$75:$J$75</c:f>
              <c:strCache>
                <c:ptCount val="3"/>
                <c:pt idx="0">
                  <c:v>Vocabulary Expansion Substrand (8 pts.)</c:v>
                </c:pt>
                <c:pt idx="1">
                  <c:v>Comprehension Substrand (33 pts.)</c:v>
                </c:pt>
                <c:pt idx="2">
                  <c:v>Literature Substrand (18 pts.)</c:v>
                </c:pt>
              </c:strCache>
            </c:strRef>
          </c:cat>
          <c:val>
            <c:numRef>
              <c:f>Input!$H$79:$J$79</c:f>
              <c:numCache>
                <c:ptCount val="3"/>
                <c:pt idx="0">
                  <c:v>-0.12325000000000008</c:v>
                </c:pt>
                <c:pt idx="1">
                  <c:v>-0.08170303030303028</c:v>
                </c:pt>
                <c:pt idx="2">
                  <c:v>-0.08644444444444443</c:v>
                </c:pt>
              </c:numCache>
            </c:numRef>
          </c:val>
        </c:ser>
        <c:axId val="10137433"/>
        <c:axId val="24128034"/>
      </c:barChart>
      <c:catAx>
        <c:axId val="101374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128034"/>
        <c:crosses val="autoZero"/>
        <c:auto val="1"/>
        <c:lblOffset val="100"/>
        <c:tickLblSkip val="1"/>
        <c:noMultiLvlLbl val="0"/>
      </c:catAx>
      <c:valAx>
        <c:axId val="2412803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0137433"/>
        <c:crossesAt val="1"/>
        <c:crossBetween val="between"/>
        <c:dispUnits/>
      </c:valAx>
      <c:spPr>
        <a:solidFill>
          <a:srgbClr val="FFFFFF"/>
        </a:solidFill>
        <a:ln w="3175">
          <a:noFill/>
        </a:ln>
      </c:spPr>
    </c:plotArea>
    <c:legend>
      <c:legendPos val="b"/>
      <c:layout>
        <c:manualLayout>
          <c:xMode val="edge"/>
          <c:yMode val="edge"/>
          <c:x val="0.0815"/>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Grade 4 Math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Input!$G$11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Input!$H$10:$K$10</c:f>
              <c:strCache>
                <c:ptCount val="4"/>
                <c:pt idx="0">
                  <c:v>Number Sense Strand (18 pts.)</c:v>
                </c:pt>
                <c:pt idx="1">
                  <c:v>Patterns, Functions &amp; Algebra Strand (9 pts.)</c:v>
                </c:pt>
                <c:pt idx="2">
                  <c:v>Data, Statistics &amp; Probability Strand (9 pts.)</c:v>
                </c:pt>
                <c:pt idx="3">
                  <c:v>Spatial Sense, Geometry &amp; Measurement Strand (15 pts.)</c:v>
                </c:pt>
              </c:strCache>
            </c:strRef>
          </c:cat>
          <c:val>
            <c:numRef>
              <c:f>Input!$H$11:$K$11</c:f>
              <c:numCache>
                <c:ptCount val="4"/>
                <c:pt idx="0">
                  <c:v>0.17222222222222222</c:v>
                </c:pt>
                <c:pt idx="1">
                  <c:v>0.13055555555555556</c:v>
                </c:pt>
                <c:pt idx="2">
                  <c:v>0.11555555555555556</c:v>
                </c:pt>
                <c:pt idx="3">
                  <c:v>0.17833333333333334</c:v>
                </c:pt>
              </c:numCache>
            </c:numRef>
          </c:val>
        </c:ser>
        <c:ser>
          <c:idx val="1"/>
          <c:order val="1"/>
          <c:tx>
            <c:strRef>
              <c:f>Input!$G$12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Input!$H$10:$K$10</c:f>
              <c:strCache>
                <c:ptCount val="4"/>
                <c:pt idx="0">
                  <c:v>Number Sense Strand (18 pts.)</c:v>
                </c:pt>
                <c:pt idx="1">
                  <c:v>Patterns, Functions &amp; Algebra Strand (9 pts.)</c:v>
                </c:pt>
                <c:pt idx="2">
                  <c:v>Data, Statistics &amp; Probability Strand (9 pts.)</c:v>
                </c:pt>
                <c:pt idx="3">
                  <c:v>Spatial Sense, Geometry &amp; Measurement Strand (15 pts.)</c:v>
                </c:pt>
              </c:strCache>
            </c:strRef>
          </c:cat>
          <c:val>
            <c:numRef>
              <c:f>Input!$H$12:$K$12</c:f>
              <c:numCache>
                <c:ptCount val="4"/>
                <c:pt idx="0">
                  <c:v>-0.17222222222222222</c:v>
                </c:pt>
                <c:pt idx="1">
                  <c:v>-0.13055555555555556</c:v>
                </c:pt>
                <c:pt idx="2">
                  <c:v>-0.11555555555555556</c:v>
                </c:pt>
                <c:pt idx="3">
                  <c:v>-0.17833333333333334</c:v>
                </c:pt>
              </c:numCache>
            </c:numRef>
          </c:val>
        </c:ser>
        <c:ser>
          <c:idx val="2"/>
          <c:order val="2"/>
          <c:tx>
            <c:strRef>
              <c:f>Input!$G$13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Input!$H$10:$K$10</c:f>
              <c:strCache>
                <c:ptCount val="4"/>
                <c:pt idx="0">
                  <c:v>Number Sense Strand (18 pts.)</c:v>
                </c:pt>
                <c:pt idx="1">
                  <c:v>Patterns, Functions &amp; Algebra Strand (9 pts.)</c:v>
                </c:pt>
                <c:pt idx="2">
                  <c:v>Data, Statistics &amp; Probability Strand (9 pts.)</c:v>
                </c:pt>
                <c:pt idx="3">
                  <c:v>Spatial Sense, Geometry &amp; Measurement Strand (15 pts.)</c:v>
                </c:pt>
              </c:strCache>
            </c:strRef>
          </c:cat>
          <c:val>
            <c:numRef>
              <c:f>Input!$H$13:$K$13</c:f>
              <c:numCache>
                <c:ptCount val="4"/>
                <c:pt idx="0">
                  <c:v>-0.8272222222222223</c:v>
                </c:pt>
                <c:pt idx="1">
                  <c:v>-0.7033</c:v>
                </c:pt>
                <c:pt idx="2">
                  <c:v>-0.6918</c:v>
                </c:pt>
                <c:pt idx="3">
                  <c:v>-0.6448</c:v>
                </c:pt>
              </c:numCache>
            </c:numRef>
          </c:val>
        </c:ser>
        <c:ser>
          <c:idx val="3"/>
          <c:order val="3"/>
          <c:tx>
            <c:strRef>
              <c:f>Input!$G$14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Input!$H$10:$K$10</c:f>
              <c:strCache>
                <c:ptCount val="4"/>
                <c:pt idx="0">
                  <c:v>Number Sense Strand (18 pts.)</c:v>
                </c:pt>
                <c:pt idx="1">
                  <c:v>Patterns, Functions &amp; Algebra Strand (9 pts.)</c:v>
                </c:pt>
                <c:pt idx="2">
                  <c:v>Data, Statistics &amp; Probability Strand (9 pts.)</c:v>
                </c:pt>
                <c:pt idx="3">
                  <c:v>Spatial Sense, Geometry &amp; Measurement Strand (15 pts.)</c:v>
                </c:pt>
              </c:strCache>
            </c:strRef>
          </c:cat>
          <c:val>
            <c:numRef>
              <c:f>Input!$H$14:$K$14</c:f>
              <c:numCache>
                <c:ptCount val="4"/>
                <c:pt idx="0">
                  <c:v>-0.8272222222222223</c:v>
                </c:pt>
                <c:pt idx="1">
                  <c:v>-0.7033</c:v>
                </c:pt>
                <c:pt idx="2">
                  <c:v>-0.6918</c:v>
                </c:pt>
                <c:pt idx="3">
                  <c:v>-0.6448</c:v>
                </c:pt>
              </c:numCache>
            </c:numRef>
          </c:val>
        </c:ser>
        <c:axId val="18246369"/>
        <c:axId val="29999594"/>
      </c:barChart>
      <c:catAx>
        <c:axId val="182463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99594"/>
        <c:crosses val="autoZero"/>
        <c:auto val="1"/>
        <c:lblOffset val="100"/>
        <c:tickLblSkip val="1"/>
        <c:noMultiLvlLbl val="0"/>
      </c:catAx>
      <c:valAx>
        <c:axId val="29999594"/>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3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8246369"/>
        <c:crossesAt val="1"/>
        <c:crossBetween val="between"/>
        <c:dispUnits/>
      </c:valAx>
      <c:spPr>
        <a:solidFill>
          <a:srgbClr val="FFFFFF"/>
        </a:solidFill>
        <a:ln w="3175">
          <a:noFill/>
        </a:ln>
      </c:spPr>
    </c:plotArea>
    <c:legend>
      <c:legendPos val="b"/>
      <c:layout>
        <c:manualLayout>
          <c:xMode val="edge"/>
          <c:yMode val="edge"/>
          <c:x val="0.077"/>
          <c:y val="0.932"/>
          <c:w val="0.82825"/>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5th Grade Math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Input!$G$16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Input!$H$15:$K$15</c:f>
              <c:strCache>
                <c:ptCount val="4"/>
                <c:pt idx="0">
                  <c:v>Number Sense Strand (16 pts.)</c:v>
                </c:pt>
                <c:pt idx="1">
                  <c:v>Patterns, Functions &amp; Algebra Strand (10 pts.)</c:v>
                </c:pt>
                <c:pt idx="2">
                  <c:v>Data, Statistics &amp; Probability Strand (13 pts.)</c:v>
                </c:pt>
                <c:pt idx="3">
                  <c:v>Spatial Sense, Geometry &amp; Measurement Strand (15 pts.)</c:v>
                </c:pt>
              </c:strCache>
            </c:strRef>
          </c:cat>
          <c:val>
            <c:numRef>
              <c:f>Input!$H$16:$K$16</c:f>
              <c:numCache>
                <c:ptCount val="4"/>
                <c:pt idx="0">
                  <c:v>0.214375</c:v>
                </c:pt>
                <c:pt idx="1">
                  <c:v>0.22999999999999998</c:v>
                </c:pt>
                <c:pt idx="2">
                  <c:v>0.20923076923076925</c:v>
                </c:pt>
                <c:pt idx="3">
                  <c:v>0.196</c:v>
                </c:pt>
              </c:numCache>
            </c:numRef>
          </c:val>
        </c:ser>
        <c:ser>
          <c:idx val="1"/>
          <c:order val="1"/>
          <c:tx>
            <c:strRef>
              <c:f>Input!$G$17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Input!$H$15:$K$15</c:f>
              <c:strCache>
                <c:ptCount val="4"/>
                <c:pt idx="0">
                  <c:v>Number Sense Strand (16 pts.)</c:v>
                </c:pt>
                <c:pt idx="1">
                  <c:v>Patterns, Functions &amp; Algebra Strand (10 pts.)</c:v>
                </c:pt>
                <c:pt idx="2">
                  <c:v>Data, Statistics &amp; Probability Strand (13 pts.)</c:v>
                </c:pt>
                <c:pt idx="3">
                  <c:v>Spatial Sense, Geometry &amp; Measurement Strand (15 pts.)</c:v>
                </c:pt>
              </c:strCache>
            </c:strRef>
          </c:cat>
          <c:val>
            <c:numRef>
              <c:f>Input!$H$17:$K$17</c:f>
              <c:numCache>
                <c:ptCount val="4"/>
                <c:pt idx="0">
                  <c:v>-0.214375</c:v>
                </c:pt>
                <c:pt idx="1">
                  <c:v>-0.22999999999999998</c:v>
                </c:pt>
                <c:pt idx="2">
                  <c:v>-0.20923076923076925</c:v>
                </c:pt>
                <c:pt idx="3">
                  <c:v>-0.196</c:v>
                </c:pt>
              </c:numCache>
            </c:numRef>
          </c:val>
        </c:ser>
        <c:ser>
          <c:idx val="2"/>
          <c:order val="2"/>
          <c:tx>
            <c:strRef>
              <c:f>Input!$G$18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Input!$H$15:$K$15</c:f>
              <c:strCache>
                <c:ptCount val="4"/>
                <c:pt idx="0">
                  <c:v>Number Sense Strand (16 pts.)</c:v>
                </c:pt>
                <c:pt idx="1">
                  <c:v>Patterns, Functions &amp; Algebra Strand (10 pts.)</c:v>
                </c:pt>
                <c:pt idx="2">
                  <c:v>Data, Statistics &amp; Probability Strand (13 pts.)</c:v>
                </c:pt>
                <c:pt idx="3">
                  <c:v>Spatial Sense, Geometry &amp; Measurement Strand (15 pts.)</c:v>
                </c:pt>
              </c:strCache>
            </c:strRef>
          </c:cat>
          <c:val>
            <c:numRef>
              <c:f>Input!$H$18:$K$18</c:f>
              <c:numCache>
                <c:ptCount val="4"/>
                <c:pt idx="0">
                  <c:v>-0.730625</c:v>
                </c:pt>
                <c:pt idx="1">
                  <c:v>-0.742</c:v>
                </c:pt>
                <c:pt idx="2">
                  <c:v>-0.6776923076923077</c:v>
                </c:pt>
                <c:pt idx="3">
                  <c:v>-0.6686666666666666</c:v>
                </c:pt>
              </c:numCache>
            </c:numRef>
          </c:val>
        </c:ser>
        <c:ser>
          <c:idx val="3"/>
          <c:order val="3"/>
          <c:tx>
            <c:strRef>
              <c:f>Input!$G$19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Input!$H$15:$K$15</c:f>
              <c:strCache>
                <c:ptCount val="4"/>
                <c:pt idx="0">
                  <c:v>Number Sense Strand (16 pts.)</c:v>
                </c:pt>
                <c:pt idx="1">
                  <c:v>Patterns, Functions &amp; Algebra Strand (10 pts.)</c:v>
                </c:pt>
                <c:pt idx="2">
                  <c:v>Data, Statistics &amp; Probability Strand (13 pts.)</c:v>
                </c:pt>
                <c:pt idx="3">
                  <c:v>Spatial Sense, Geometry &amp; Measurement Strand (15 pts.)</c:v>
                </c:pt>
              </c:strCache>
            </c:strRef>
          </c:cat>
          <c:val>
            <c:numRef>
              <c:f>Input!$H$19:$K$19</c:f>
              <c:numCache>
                <c:ptCount val="4"/>
                <c:pt idx="0">
                  <c:v>-0.730625</c:v>
                </c:pt>
                <c:pt idx="1">
                  <c:v>-0.742</c:v>
                </c:pt>
                <c:pt idx="2">
                  <c:v>-0.6776923076923077</c:v>
                </c:pt>
                <c:pt idx="3">
                  <c:v>-0.6686666666666666</c:v>
                </c:pt>
              </c:numCache>
            </c:numRef>
          </c:val>
        </c:ser>
        <c:axId val="1560891"/>
        <c:axId val="14048020"/>
      </c:barChart>
      <c:catAx>
        <c:axId val="15608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48020"/>
        <c:crosses val="autoZero"/>
        <c:auto val="1"/>
        <c:lblOffset val="100"/>
        <c:tickLblSkip val="1"/>
        <c:noMultiLvlLbl val="0"/>
      </c:catAx>
      <c:valAx>
        <c:axId val="14048020"/>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560891"/>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6th Grade Math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Input!$G$21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Input!$H$20:$K$20</c:f>
              <c:strCache>
                <c:ptCount val="4"/>
                <c:pt idx="0">
                  <c:v>Number Sense Strand (21 pts.)</c:v>
                </c:pt>
                <c:pt idx="1">
                  <c:v>Patterns, Functions &amp; Algebra Strand (9 pts.)</c:v>
                </c:pt>
                <c:pt idx="2">
                  <c:v>Data, Statistics &amp; Probability Strand (12 pts.)</c:v>
                </c:pt>
                <c:pt idx="3">
                  <c:v>Spatial Sense, Geometry &amp; Measurement Strand (17 pts.)</c:v>
                </c:pt>
              </c:strCache>
            </c:strRef>
          </c:cat>
          <c:val>
            <c:numRef>
              <c:f>Input!$H$21:$K$21</c:f>
              <c:numCache>
                <c:ptCount val="4"/>
                <c:pt idx="0">
                  <c:v>0.21142857142857144</c:v>
                </c:pt>
                <c:pt idx="1">
                  <c:v>0.22999999999999998</c:v>
                </c:pt>
                <c:pt idx="2">
                  <c:v>0.19583333333333333</c:v>
                </c:pt>
                <c:pt idx="3">
                  <c:v>0.19647058823529412</c:v>
                </c:pt>
              </c:numCache>
            </c:numRef>
          </c:val>
        </c:ser>
        <c:ser>
          <c:idx val="1"/>
          <c:order val="1"/>
          <c:tx>
            <c:strRef>
              <c:f>Input!$G$22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Input!$H$20:$K$20</c:f>
              <c:strCache>
                <c:ptCount val="4"/>
                <c:pt idx="0">
                  <c:v>Number Sense Strand (21 pts.)</c:v>
                </c:pt>
                <c:pt idx="1">
                  <c:v>Patterns, Functions &amp; Algebra Strand (9 pts.)</c:v>
                </c:pt>
                <c:pt idx="2">
                  <c:v>Data, Statistics &amp; Probability Strand (12 pts.)</c:v>
                </c:pt>
                <c:pt idx="3">
                  <c:v>Spatial Sense, Geometry &amp; Measurement Strand (17 pts.)</c:v>
                </c:pt>
              </c:strCache>
            </c:strRef>
          </c:cat>
          <c:val>
            <c:numRef>
              <c:f>Input!$H$22:$K$22</c:f>
              <c:numCache>
                <c:ptCount val="4"/>
                <c:pt idx="0">
                  <c:v>-0.21142857142857144</c:v>
                </c:pt>
                <c:pt idx="1">
                  <c:v>-0.22999999999999998</c:v>
                </c:pt>
                <c:pt idx="2">
                  <c:v>-0.19583333333333333</c:v>
                </c:pt>
                <c:pt idx="3">
                  <c:v>-0.19647058823529412</c:v>
                </c:pt>
              </c:numCache>
            </c:numRef>
          </c:val>
        </c:ser>
        <c:ser>
          <c:idx val="2"/>
          <c:order val="2"/>
          <c:tx>
            <c:strRef>
              <c:f>Input!$G$23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Input!$H$20:$K$20</c:f>
              <c:strCache>
                <c:ptCount val="4"/>
                <c:pt idx="0">
                  <c:v>Number Sense Strand (21 pts.)</c:v>
                </c:pt>
                <c:pt idx="1">
                  <c:v>Patterns, Functions &amp; Algebra Strand (9 pts.)</c:v>
                </c:pt>
                <c:pt idx="2">
                  <c:v>Data, Statistics &amp; Probability Strand (12 pts.)</c:v>
                </c:pt>
                <c:pt idx="3">
                  <c:v>Spatial Sense, Geometry &amp; Measurement Strand (17 pts.)</c:v>
                </c:pt>
              </c:strCache>
            </c:strRef>
          </c:cat>
          <c:val>
            <c:numRef>
              <c:f>Input!$H$23:$K$23</c:f>
              <c:numCache>
                <c:ptCount val="4"/>
                <c:pt idx="0">
                  <c:v>-0.670952380952381</c:v>
                </c:pt>
                <c:pt idx="1">
                  <c:v>-0.6522222222222223</c:v>
                </c:pt>
                <c:pt idx="2">
                  <c:v>-0.6075</c:v>
                </c:pt>
                <c:pt idx="3">
                  <c:v>-0.7070588235294117</c:v>
                </c:pt>
              </c:numCache>
            </c:numRef>
          </c:val>
        </c:ser>
        <c:ser>
          <c:idx val="3"/>
          <c:order val="3"/>
          <c:tx>
            <c:strRef>
              <c:f>Input!$G$24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Input!$H$20:$K$20</c:f>
              <c:strCache>
                <c:ptCount val="4"/>
                <c:pt idx="0">
                  <c:v>Number Sense Strand (21 pts.)</c:v>
                </c:pt>
                <c:pt idx="1">
                  <c:v>Patterns, Functions &amp; Algebra Strand (9 pts.)</c:v>
                </c:pt>
                <c:pt idx="2">
                  <c:v>Data, Statistics &amp; Probability Strand (12 pts.)</c:v>
                </c:pt>
                <c:pt idx="3">
                  <c:v>Spatial Sense, Geometry &amp; Measurement Strand (17 pts.)</c:v>
                </c:pt>
              </c:strCache>
            </c:strRef>
          </c:cat>
          <c:val>
            <c:numRef>
              <c:f>Input!$H$24:$K$24</c:f>
              <c:numCache>
                <c:ptCount val="4"/>
                <c:pt idx="0">
                  <c:v>-0.670952380952381</c:v>
                </c:pt>
                <c:pt idx="1">
                  <c:v>-0.6522222222222223</c:v>
                </c:pt>
                <c:pt idx="2">
                  <c:v>-0.6075</c:v>
                </c:pt>
                <c:pt idx="3">
                  <c:v>-0.7070588235294117</c:v>
                </c:pt>
              </c:numCache>
            </c:numRef>
          </c:val>
        </c:ser>
        <c:axId val="59323317"/>
        <c:axId val="64147806"/>
      </c:barChart>
      <c:catAx>
        <c:axId val="593233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47806"/>
        <c:crosses val="autoZero"/>
        <c:auto val="1"/>
        <c:lblOffset val="100"/>
        <c:tickLblSkip val="1"/>
        <c:noMultiLvlLbl val="0"/>
      </c:catAx>
      <c:valAx>
        <c:axId val="64147806"/>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9323317"/>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7th Grade Math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Input!$G$26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Input!$H$25:$K$25</c:f>
              <c:strCache>
                <c:ptCount val="4"/>
                <c:pt idx="0">
                  <c:v>Number Sense Strand (17 pts.)</c:v>
                </c:pt>
                <c:pt idx="1">
                  <c:v>Patterns, Functions &amp; Algebra Strand (12 pts.)</c:v>
                </c:pt>
                <c:pt idx="2">
                  <c:v>Data, Statistics &amp; Probability Strand (13 pts.)</c:v>
                </c:pt>
                <c:pt idx="3">
                  <c:v>Spatial Sense, Geometry &amp; Measurement Strand (18 pts.)</c:v>
                </c:pt>
              </c:strCache>
            </c:strRef>
          </c:cat>
          <c:val>
            <c:numRef>
              <c:f>Input!$H$26:$K$26</c:f>
              <c:numCache>
                <c:ptCount val="4"/>
                <c:pt idx="0">
                  <c:v>0.23294117647058823</c:v>
                </c:pt>
                <c:pt idx="1">
                  <c:v>0.23750000000000002</c:v>
                </c:pt>
                <c:pt idx="2">
                  <c:v>0.24846153846153846</c:v>
                </c:pt>
                <c:pt idx="3">
                  <c:v>0.20333333333333334</c:v>
                </c:pt>
              </c:numCache>
            </c:numRef>
          </c:val>
        </c:ser>
        <c:ser>
          <c:idx val="1"/>
          <c:order val="1"/>
          <c:tx>
            <c:strRef>
              <c:f>Input!$G$27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Input!$H$25:$K$25</c:f>
              <c:strCache>
                <c:ptCount val="4"/>
                <c:pt idx="0">
                  <c:v>Number Sense Strand (17 pts.)</c:v>
                </c:pt>
                <c:pt idx="1">
                  <c:v>Patterns, Functions &amp; Algebra Strand (12 pts.)</c:v>
                </c:pt>
                <c:pt idx="2">
                  <c:v>Data, Statistics &amp; Probability Strand (13 pts.)</c:v>
                </c:pt>
                <c:pt idx="3">
                  <c:v>Spatial Sense, Geometry &amp; Measurement Strand (18 pts.)</c:v>
                </c:pt>
              </c:strCache>
            </c:strRef>
          </c:cat>
          <c:val>
            <c:numRef>
              <c:f>Input!$H$27:$K$27</c:f>
              <c:numCache>
                <c:ptCount val="4"/>
                <c:pt idx="0">
                  <c:v>-0.23294117647058823</c:v>
                </c:pt>
                <c:pt idx="1">
                  <c:v>-0.23750000000000002</c:v>
                </c:pt>
                <c:pt idx="2">
                  <c:v>-0.24846153846153846</c:v>
                </c:pt>
                <c:pt idx="3">
                  <c:v>-0.20333333333333334</c:v>
                </c:pt>
              </c:numCache>
            </c:numRef>
          </c:val>
        </c:ser>
        <c:ser>
          <c:idx val="2"/>
          <c:order val="2"/>
          <c:tx>
            <c:strRef>
              <c:f>Input!$G$28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Input!$H$25:$K$25</c:f>
              <c:strCache>
                <c:ptCount val="4"/>
                <c:pt idx="0">
                  <c:v>Number Sense Strand (17 pts.)</c:v>
                </c:pt>
                <c:pt idx="1">
                  <c:v>Patterns, Functions &amp; Algebra Strand (12 pts.)</c:v>
                </c:pt>
                <c:pt idx="2">
                  <c:v>Data, Statistics &amp; Probability Strand (13 pts.)</c:v>
                </c:pt>
                <c:pt idx="3">
                  <c:v>Spatial Sense, Geometry &amp; Measurement Strand (18 pts.)</c:v>
                </c:pt>
              </c:strCache>
            </c:strRef>
          </c:cat>
          <c:val>
            <c:numRef>
              <c:f>Input!$H$28:$K$28</c:f>
              <c:numCache>
                <c:ptCount val="4"/>
                <c:pt idx="0">
                  <c:v>-0.6358823529411765</c:v>
                </c:pt>
                <c:pt idx="1">
                  <c:v>-0.6275000000000001</c:v>
                </c:pt>
                <c:pt idx="2">
                  <c:v>-0.5446153846153846</c:v>
                </c:pt>
                <c:pt idx="3">
                  <c:v>-0.625</c:v>
                </c:pt>
              </c:numCache>
            </c:numRef>
          </c:val>
        </c:ser>
        <c:ser>
          <c:idx val="3"/>
          <c:order val="3"/>
          <c:tx>
            <c:strRef>
              <c:f>Input!$G$29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Input!$H$25:$K$25</c:f>
              <c:strCache>
                <c:ptCount val="4"/>
                <c:pt idx="0">
                  <c:v>Number Sense Strand (17 pts.)</c:v>
                </c:pt>
                <c:pt idx="1">
                  <c:v>Patterns, Functions &amp; Algebra Strand (12 pts.)</c:v>
                </c:pt>
                <c:pt idx="2">
                  <c:v>Data, Statistics &amp; Probability Strand (13 pts.)</c:v>
                </c:pt>
                <c:pt idx="3">
                  <c:v>Spatial Sense, Geometry &amp; Measurement Strand (18 pts.)</c:v>
                </c:pt>
              </c:strCache>
            </c:strRef>
          </c:cat>
          <c:val>
            <c:numRef>
              <c:f>Input!$H$29:$K$29</c:f>
              <c:numCache>
                <c:ptCount val="4"/>
                <c:pt idx="0">
                  <c:v>-0.6358823529411765</c:v>
                </c:pt>
                <c:pt idx="1">
                  <c:v>-0.6275000000000001</c:v>
                </c:pt>
                <c:pt idx="2">
                  <c:v>-0.5446153846153846</c:v>
                </c:pt>
                <c:pt idx="3">
                  <c:v>-0.625</c:v>
                </c:pt>
              </c:numCache>
            </c:numRef>
          </c:val>
        </c:ser>
        <c:axId val="40459343"/>
        <c:axId val="28589768"/>
      </c:barChart>
      <c:catAx>
        <c:axId val="404593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89768"/>
        <c:crosses val="autoZero"/>
        <c:auto val="1"/>
        <c:lblOffset val="100"/>
        <c:tickLblSkip val="1"/>
        <c:noMultiLvlLbl val="0"/>
      </c:catAx>
      <c:valAx>
        <c:axId val="28589768"/>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0459343"/>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8th Grade Math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Input!$G$31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Input!$H$30:$K$30</c:f>
              <c:strCache>
                <c:ptCount val="4"/>
                <c:pt idx="0">
                  <c:v>Number Sense Strand (15 pts.)</c:v>
                </c:pt>
                <c:pt idx="1">
                  <c:v>Patterns, Functions &amp; Algebra Strand (17 pts.)</c:v>
                </c:pt>
                <c:pt idx="2">
                  <c:v>Data, Statistics &amp; Probability Strand (12 pts.)</c:v>
                </c:pt>
                <c:pt idx="3">
                  <c:v>Spatial Sense, Geometry &amp; Measurement Strand (16 pts.)</c:v>
                </c:pt>
              </c:strCache>
            </c:strRef>
          </c:cat>
          <c:val>
            <c:numRef>
              <c:f>Input!$H$31:$K$31</c:f>
              <c:numCache>
                <c:ptCount val="4"/>
                <c:pt idx="0">
                  <c:v>0.23600000000000002</c:v>
                </c:pt>
                <c:pt idx="1">
                  <c:v>0.21882352941176472</c:v>
                </c:pt>
                <c:pt idx="2">
                  <c:v>0.22999999999999998</c:v>
                </c:pt>
                <c:pt idx="3">
                  <c:v>0.221875</c:v>
                </c:pt>
              </c:numCache>
            </c:numRef>
          </c:val>
        </c:ser>
        <c:ser>
          <c:idx val="1"/>
          <c:order val="1"/>
          <c:tx>
            <c:strRef>
              <c:f>Input!$G$32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Input!$H$30:$K$30</c:f>
              <c:strCache>
                <c:ptCount val="4"/>
                <c:pt idx="0">
                  <c:v>Number Sense Strand (15 pts.)</c:v>
                </c:pt>
                <c:pt idx="1">
                  <c:v>Patterns, Functions &amp; Algebra Strand (17 pts.)</c:v>
                </c:pt>
                <c:pt idx="2">
                  <c:v>Data, Statistics &amp; Probability Strand (12 pts.)</c:v>
                </c:pt>
                <c:pt idx="3">
                  <c:v>Spatial Sense, Geometry &amp; Measurement Strand (16 pts.)</c:v>
                </c:pt>
              </c:strCache>
            </c:strRef>
          </c:cat>
          <c:val>
            <c:numRef>
              <c:f>Input!$H$32:$K$32</c:f>
              <c:numCache>
                <c:ptCount val="4"/>
                <c:pt idx="0">
                  <c:v>-0.23600000000000002</c:v>
                </c:pt>
                <c:pt idx="1">
                  <c:v>-0.21882352941176472</c:v>
                </c:pt>
                <c:pt idx="2">
                  <c:v>-0.22999999999999998</c:v>
                </c:pt>
                <c:pt idx="3">
                  <c:v>-0.221875</c:v>
                </c:pt>
              </c:numCache>
            </c:numRef>
          </c:val>
        </c:ser>
        <c:ser>
          <c:idx val="2"/>
          <c:order val="2"/>
          <c:tx>
            <c:strRef>
              <c:f>Input!$G$33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Input!$H$30:$K$30</c:f>
              <c:strCache>
                <c:ptCount val="4"/>
                <c:pt idx="0">
                  <c:v>Number Sense Strand (15 pts.)</c:v>
                </c:pt>
                <c:pt idx="1">
                  <c:v>Patterns, Functions &amp; Algebra Strand (17 pts.)</c:v>
                </c:pt>
                <c:pt idx="2">
                  <c:v>Data, Statistics &amp; Probability Strand (12 pts.)</c:v>
                </c:pt>
                <c:pt idx="3">
                  <c:v>Spatial Sense, Geometry &amp; Measurement Strand (16 pts.)</c:v>
                </c:pt>
              </c:strCache>
            </c:strRef>
          </c:cat>
          <c:val>
            <c:numRef>
              <c:f>Input!$H$33:$K$33</c:f>
              <c:numCache>
                <c:ptCount val="4"/>
                <c:pt idx="0">
                  <c:v>-0.5913333333333333</c:v>
                </c:pt>
                <c:pt idx="1">
                  <c:v>-0.6723529411764706</c:v>
                </c:pt>
                <c:pt idx="2">
                  <c:v>-0.6741666666666667</c:v>
                </c:pt>
                <c:pt idx="3">
                  <c:v>-0.633125</c:v>
                </c:pt>
              </c:numCache>
            </c:numRef>
          </c:val>
        </c:ser>
        <c:ser>
          <c:idx val="3"/>
          <c:order val="3"/>
          <c:tx>
            <c:strRef>
              <c:f>Input!$G$34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Input!$H$30:$K$30</c:f>
              <c:strCache>
                <c:ptCount val="4"/>
                <c:pt idx="0">
                  <c:v>Number Sense Strand (15 pts.)</c:v>
                </c:pt>
                <c:pt idx="1">
                  <c:v>Patterns, Functions &amp; Algebra Strand (17 pts.)</c:v>
                </c:pt>
                <c:pt idx="2">
                  <c:v>Data, Statistics &amp; Probability Strand (12 pts.)</c:v>
                </c:pt>
                <c:pt idx="3">
                  <c:v>Spatial Sense, Geometry &amp; Measurement Strand (16 pts.)</c:v>
                </c:pt>
              </c:strCache>
            </c:strRef>
          </c:cat>
          <c:val>
            <c:numRef>
              <c:f>Input!$H$34:$K$34</c:f>
              <c:numCache>
                <c:ptCount val="4"/>
                <c:pt idx="0">
                  <c:v>-0.5913333333333333</c:v>
                </c:pt>
                <c:pt idx="1">
                  <c:v>-0.6723529411764706</c:v>
                </c:pt>
                <c:pt idx="2">
                  <c:v>-0.6741666666666667</c:v>
                </c:pt>
                <c:pt idx="3">
                  <c:v>-0.633125</c:v>
                </c:pt>
              </c:numCache>
            </c:numRef>
          </c:val>
        </c:ser>
        <c:axId val="55981321"/>
        <c:axId val="34069842"/>
      </c:barChart>
      <c:catAx>
        <c:axId val="559813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69842"/>
        <c:crosses val="autoZero"/>
        <c:auto val="1"/>
        <c:lblOffset val="100"/>
        <c:tickLblSkip val="1"/>
        <c:noMultiLvlLbl val="0"/>
      </c:catAx>
      <c:valAx>
        <c:axId val="34069842"/>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5981321"/>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11th Grade Math Strand Analysis</a:t>
            </a:r>
          </a:p>
        </c:rich>
      </c:tx>
      <c:layout>
        <c:manualLayout>
          <c:xMode val="factor"/>
          <c:yMode val="factor"/>
          <c:x val="-0.0015"/>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Input!$G$36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Input!$H$35:$J$35</c:f>
              <c:strCache>
                <c:ptCount val="3"/>
                <c:pt idx="0">
                  <c:v>Patterns, Functions &amp; Algebra Strand (24 pts.)</c:v>
                </c:pt>
                <c:pt idx="1">
                  <c:v>Data, Statistics &amp; Probability Strand (21 pts.)</c:v>
                </c:pt>
                <c:pt idx="2">
                  <c:v>Spatial Sense, Geometry &amp; Measurement Strand (20 pts.)</c:v>
                </c:pt>
              </c:strCache>
            </c:strRef>
          </c:cat>
          <c:val>
            <c:numRef>
              <c:f>Input!$H$36:$J$36</c:f>
              <c:numCache>
                <c:ptCount val="3"/>
                <c:pt idx="0">
                  <c:v>0.23083333333333333</c:v>
                </c:pt>
                <c:pt idx="1">
                  <c:v>0.2261904761904762</c:v>
                </c:pt>
                <c:pt idx="2">
                  <c:v>0.22599999999999998</c:v>
                </c:pt>
              </c:numCache>
            </c:numRef>
          </c:val>
        </c:ser>
        <c:ser>
          <c:idx val="1"/>
          <c:order val="1"/>
          <c:tx>
            <c:strRef>
              <c:f>Input!$G$37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Input!$H$35:$J$35</c:f>
              <c:strCache>
                <c:ptCount val="3"/>
                <c:pt idx="0">
                  <c:v>Patterns, Functions &amp; Algebra Strand (24 pts.)</c:v>
                </c:pt>
                <c:pt idx="1">
                  <c:v>Data, Statistics &amp; Probability Strand (21 pts.)</c:v>
                </c:pt>
                <c:pt idx="2">
                  <c:v>Spatial Sense, Geometry &amp; Measurement Strand (20 pts.)</c:v>
                </c:pt>
              </c:strCache>
            </c:strRef>
          </c:cat>
          <c:val>
            <c:numRef>
              <c:f>Input!$H$37:$J$37</c:f>
              <c:numCache>
                <c:ptCount val="3"/>
                <c:pt idx="0">
                  <c:v>-0.23083333333333333</c:v>
                </c:pt>
                <c:pt idx="1">
                  <c:v>-0.2261904761904762</c:v>
                </c:pt>
                <c:pt idx="2">
                  <c:v>-0.22599999999999998</c:v>
                </c:pt>
              </c:numCache>
            </c:numRef>
          </c:val>
        </c:ser>
        <c:ser>
          <c:idx val="2"/>
          <c:order val="2"/>
          <c:tx>
            <c:strRef>
              <c:f>Input!$G$38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Input!$H$35:$J$35</c:f>
              <c:strCache>
                <c:ptCount val="3"/>
                <c:pt idx="0">
                  <c:v>Patterns, Functions &amp; Algebra Strand (24 pts.)</c:v>
                </c:pt>
                <c:pt idx="1">
                  <c:v>Data, Statistics &amp; Probability Strand (21 pts.)</c:v>
                </c:pt>
                <c:pt idx="2">
                  <c:v>Spatial Sense, Geometry &amp; Measurement Strand (20 pts.)</c:v>
                </c:pt>
              </c:strCache>
            </c:strRef>
          </c:cat>
          <c:val>
            <c:numRef>
              <c:f>Input!$H$38:$J$38</c:f>
              <c:numCache>
                <c:ptCount val="3"/>
                <c:pt idx="0">
                  <c:v>-0.5670833333333333</c:v>
                </c:pt>
                <c:pt idx="1">
                  <c:v>-0.5733333333333333</c:v>
                </c:pt>
                <c:pt idx="2">
                  <c:v>-0.5405</c:v>
                </c:pt>
              </c:numCache>
            </c:numRef>
          </c:val>
        </c:ser>
        <c:ser>
          <c:idx val="3"/>
          <c:order val="3"/>
          <c:tx>
            <c:strRef>
              <c:f>Input!$G$39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Input!$H$35:$J$35</c:f>
              <c:strCache>
                <c:ptCount val="3"/>
                <c:pt idx="0">
                  <c:v>Patterns, Functions &amp; Algebra Strand (24 pts.)</c:v>
                </c:pt>
                <c:pt idx="1">
                  <c:v>Data, Statistics &amp; Probability Strand (21 pts.)</c:v>
                </c:pt>
                <c:pt idx="2">
                  <c:v>Spatial Sense, Geometry &amp; Measurement Strand (20 pts.)</c:v>
                </c:pt>
              </c:strCache>
            </c:strRef>
          </c:cat>
          <c:val>
            <c:numRef>
              <c:f>Input!$H$39:$J$39</c:f>
              <c:numCache>
                <c:ptCount val="3"/>
                <c:pt idx="0">
                  <c:v>-0.5670833333333333</c:v>
                </c:pt>
                <c:pt idx="1">
                  <c:v>-0.5733333333333333</c:v>
                </c:pt>
                <c:pt idx="2">
                  <c:v>-0.5405</c:v>
                </c:pt>
              </c:numCache>
            </c:numRef>
          </c:val>
        </c:ser>
        <c:axId val="38193123"/>
        <c:axId val="8193788"/>
      </c:barChart>
      <c:catAx>
        <c:axId val="381931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93788"/>
        <c:crosses val="autoZero"/>
        <c:auto val="1"/>
        <c:lblOffset val="100"/>
        <c:tickLblSkip val="1"/>
        <c:noMultiLvlLbl val="0"/>
      </c:catAx>
      <c:valAx>
        <c:axId val="8193788"/>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8193123"/>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3rd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Input!$G$46</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Input!$H$45:$J$45</c:f>
              <c:strCache>
                <c:ptCount val="3"/>
                <c:pt idx="0">
                  <c:v>Vocabulary Expansion Substrand (7 pts.)</c:v>
                </c:pt>
                <c:pt idx="1">
                  <c:v>Comprehension Substrand (15 pts.)</c:v>
                </c:pt>
                <c:pt idx="2">
                  <c:v>Literature Substrand (22 pts.)</c:v>
                </c:pt>
              </c:strCache>
            </c:strRef>
          </c:cat>
          <c:val>
            <c:numRef>
              <c:f>Input!$H$46:$J$46</c:f>
              <c:numCache>
                <c:ptCount val="3"/>
                <c:pt idx="0">
                  <c:v>0.22</c:v>
                </c:pt>
                <c:pt idx="1">
                  <c:v>0.22066666666666668</c:v>
                </c:pt>
                <c:pt idx="2">
                  <c:v>0.19772727272727272</c:v>
                </c:pt>
              </c:numCache>
            </c:numRef>
          </c:val>
        </c:ser>
        <c:ser>
          <c:idx val="1"/>
          <c:order val="1"/>
          <c:tx>
            <c:strRef>
              <c:f>Input!$G$47</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Input!$H$45:$J$45</c:f>
              <c:strCache>
                <c:ptCount val="3"/>
                <c:pt idx="0">
                  <c:v>Vocabulary Expansion Substrand (7 pts.)</c:v>
                </c:pt>
                <c:pt idx="1">
                  <c:v>Comprehension Substrand (15 pts.)</c:v>
                </c:pt>
                <c:pt idx="2">
                  <c:v>Literature Substrand (22 pts.)</c:v>
                </c:pt>
              </c:strCache>
            </c:strRef>
          </c:cat>
          <c:val>
            <c:numRef>
              <c:f>Input!$H$47:$J$47</c:f>
              <c:numCache>
                <c:ptCount val="3"/>
                <c:pt idx="0">
                  <c:v>-0.22</c:v>
                </c:pt>
                <c:pt idx="1">
                  <c:v>-0.22066666666666668</c:v>
                </c:pt>
                <c:pt idx="2">
                  <c:v>-0.19772727272727272</c:v>
                </c:pt>
              </c:numCache>
            </c:numRef>
          </c:val>
        </c:ser>
        <c:ser>
          <c:idx val="2"/>
          <c:order val="2"/>
          <c:tx>
            <c:strRef>
              <c:f>Input!$G$48</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Input!$H$45:$J$45</c:f>
              <c:strCache>
                <c:ptCount val="3"/>
                <c:pt idx="0">
                  <c:v>Vocabulary Expansion Substrand (7 pts.)</c:v>
                </c:pt>
                <c:pt idx="1">
                  <c:v>Comprehension Substrand (15 pts.)</c:v>
                </c:pt>
                <c:pt idx="2">
                  <c:v>Literature Substrand (22 pts.)</c:v>
                </c:pt>
              </c:strCache>
            </c:strRef>
          </c:cat>
          <c:val>
            <c:numRef>
              <c:f>Input!$H$48:$J$48</c:f>
              <c:numCache>
                <c:ptCount val="3"/>
                <c:pt idx="0">
                  <c:v>-0.8042857142857143</c:v>
                </c:pt>
                <c:pt idx="1">
                  <c:v>-0.7346666666666667</c:v>
                </c:pt>
                <c:pt idx="2">
                  <c:v>-0.7836363636363636</c:v>
                </c:pt>
              </c:numCache>
            </c:numRef>
          </c:val>
        </c:ser>
        <c:ser>
          <c:idx val="3"/>
          <c:order val="3"/>
          <c:tx>
            <c:strRef>
              <c:f>Input!$G$49</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Input!$H$45:$J$45</c:f>
              <c:strCache>
                <c:ptCount val="3"/>
                <c:pt idx="0">
                  <c:v>Vocabulary Expansion Substrand (7 pts.)</c:v>
                </c:pt>
                <c:pt idx="1">
                  <c:v>Comprehension Substrand (15 pts.)</c:v>
                </c:pt>
                <c:pt idx="2">
                  <c:v>Literature Substrand (22 pts.)</c:v>
                </c:pt>
              </c:strCache>
            </c:strRef>
          </c:cat>
          <c:val>
            <c:numRef>
              <c:f>Input!$H$49:$J$49</c:f>
              <c:numCache>
                <c:ptCount val="3"/>
                <c:pt idx="0">
                  <c:v>-0.8042857142857143</c:v>
                </c:pt>
                <c:pt idx="1">
                  <c:v>-0.7346666666666667</c:v>
                </c:pt>
                <c:pt idx="2">
                  <c:v>-0.7836363636363636</c:v>
                </c:pt>
              </c:numCache>
            </c:numRef>
          </c:val>
        </c:ser>
        <c:axId val="6635229"/>
        <c:axId val="59717062"/>
      </c:barChart>
      <c:catAx>
        <c:axId val="66352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17062"/>
        <c:crosses val="autoZero"/>
        <c:auto val="1"/>
        <c:lblOffset val="100"/>
        <c:tickLblSkip val="1"/>
        <c:noMultiLvlLbl val="0"/>
      </c:catAx>
      <c:valAx>
        <c:axId val="59717062"/>
        <c:scaling>
          <c:orientation val="minMax"/>
          <c:min val="-0.30000000000000004"/>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635229"/>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4th Grade Reading Strand Analysis</a:t>
            </a:r>
          </a:p>
        </c:rich>
      </c:tx>
      <c:layout>
        <c:manualLayout>
          <c:xMode val="factor"/>
          <c:yMode val="factor"/>
          <c:x val="0"/>
          <c:y val="-0.0065"/>
        </c:manualLayout>
      </c:layout>
      <c:spPr>
        <a:noFill/>
        <a:ln>
          <a:noFill/>
        </a:ln>
      </c:spPr>
    </c:title>
    <c:plotArea>
      <c:layout>
        <c:manualLayout>
          <c:xMode val="edge"/>
          <c:yMode val="edge"/>
          <c:x val="0.038"/>
          <c:y val="0.1585"/>
          <c:w val="0.93425"/>
          <c:h val="0.75475"/>
        </c:manualLayout>
      </c:layout>
      <c:barChart>
        <c:barDir val="col"/>
        <c:grouping val="clustered"/>
        <c:varyColors val="0"/>
        <c:ser>
          <c:idx val="0"/>
          <c:order val="0"/>
          <c:tx>
            <c:strRef>
              <c:f>Input!$G$51</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Input!$H$50:$J$50</c:f>
              <c:strCache>
                <c:ptCount val="3"/>
                <c:pt idx="0">
                  <c:v>Vocabulary Expansion Substrand (6 pts.)</c:v>
                </c:pt>
                <c:pt idx="1">
                  <c:v>Comprehension Substrand (18 pts.)</c:v>
                </c:pt>
                <c:pt idx="2">
                  <c:v>Literature Substrand (22 pts.)</c:v>
                </c:pt>
              </c:strCache>
            </c:strRef>
          </c:cat>
          <c:val>
            <c:numRef>
              <c:f>Input!$H$51:$J$51</c:f>
              <c:numCache>
                <c:ptCount val="3"/>
                <c:pt idx="0">
                  <c:v>0.22</c:v>
                </c:pt>
                <c:pt idx="1">
                  <c:v>0.21444444444444444</c:v>
                </c:pt>
                <c:pt idx="2">
                  <c:v>0.1859090909090909</c:v>
                </c:pt>
              </c:numCache>
            </c:numRef>
          </c:val>
        </c:ser>
        <c:ser>
          <c:idx val="1"/>
          <c:order val="1"/>
          <c:tx>
            <c:strRef>
              <c:f>Input!$G$52</c:f>
              <c:strCache>
                <c:ptCount val="1"/>
                <c:pt idx="0">
                  <c:v>"- Stand. Dev."</c:v>
                </c:pt>
              </c:strCache>
            </c:strRef>
          </c:tx>
          <c:spPr>
            <a:solidFill>
              <a:srgbClr val="DCE6F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Input!$H$50:$J$50</c:f>
              <c:strCache>
                <c:ptCount val="3"/>
                <c:pt idx="0">
                  <c:v>Vocabulary Expansion Substrand (6 pts.)</c:v>
                </c:pt>
                <c:pt idx="1">
                  <c:v>Comprehension Substrand (18 pts.)</c:v>
                </c:pt>
                <c:pt idx="2">
                  <c:v>Literature Substrand (22 pts.)</c:v>
                </c:pt>
              </c:strCache>
            </c:strRef>
          </c:cat>
          <c:val>
            <c:numRef>
              <c:f>Input!$H$52:$J$52</c:f>
              <c:numCache>
                <c:ptCount val="3"/>
                <c:pt idx="0">
                  <c:v>-0.22</c:v>
                </c:pt>
                <c:pt idx="1">
                  <c:v>-0.21444444444444444</c:v>
                </c:pt>
                <c:pt idx="2">
                  <c:v>-0.1859090909090909</c:v>
                </c:pt>
              </c:numCache>
            </c:numRef>
          </c:val>
        </c:ser>
        <c:ser>
          <c:idx val="2"/>
          <c:order val="2"/>
          <c:tx>
            <c:strRef>
              <c:f>Input!$G$53</c:f>
              <c:strCache>
                <c:ptCount val="1"/>
                <c:pt idx="0">
                  <c:v>School % Correct Difference from State</c:v>
                </c:pt>
              </c:strCache>
            </c:strRef>
          </c:tx>
          <c:spPr>
            <a:solidFill>
              <a:srgbClr val="FF66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Input!$H$50:$J$50</c:f>
              <c:strCache>
                <c:ptCount val="3"/>
                <c:pt idx="0">
                  <c:v>Vocabulary Expansion Substrand (6 pts.)</c:v>
                </c:pt>
                <c:pt idx="1">
                  <c:v>Comprehension Substrand (18 pts.)</c:v>
                </c:pt>
                <c:pt idx="2">
                  <c:v>Literature Substrand (22 pts.)</c:v>
                </c:pt>
              </c:strCache>
            </c:strRef>
          </c:cat>
          <c:val>
            <c:numRef>
              <c:f>Input!$H$53:$J$53</c:f>
              <c:numCache>
                <c:ptCount val="3"/>
                <c:pt idx="0">
                  <c:v>-0.8166666666666668</c:v>
                </c:pt>
                <c:pt idx="1">
                  <c:v>-0.7116666666666667</c:v>
                </c:pt>
                <c:pt idx="2">
                  <c:v>-0.6968181818181818</c:v>
                </c:pt>
              </c:numCache>
            </c:numRef>
          </c:val>
        </c:ser>
        <c:ser>
          <c:idx val="3"/>
          <c:order val="3"/>
          <c:tx>
            <c:strRef>
              <c:f>Input!$G$54</c:f>
              <c:strCache>
                <c:ptCount val="1"/>
                <c:pt idx="0">
                  <c:v>District % Correct Different from State</c:v>
                </c:pt>
              </c:strCache>
            </c:strRef>
          </c:tx>
          <c:spPr>
            <a:solidFill>
              <a:srgbClr val="CC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Input!$H$50:$J$50</c:f>
              <c:strCache>
                <c:ptCount val="3"/>
                <c:pt idx="0">
                  <c:v>Vocabulary Expansion Substrand (6 pts.)</c:v>
                </c:pt>
                <c:pt idx="1">
                  <c:v>Comprehension Substrand (18 pts.)</c:v>
                </c:pt>
                <c:pt idx="2">
                  <c:v>Literature Substrand (22 pts.)</c:v>
                </c:pt>
              </c:strCache>
            </c:strRef>
          </c:cat>
          <c:val>
            <c:numRef>
              <c:f>Input!$H$54:$J$54</c:f>
              <c:numCache>
                <c:ptCount val="3"/>
                <c:pt idx="0">
                  <c:v>-0.8166666666666668</c:v>
                </c:pt>
                <c:pt idx="1">
                  <c:v>-0.7116666666666667</c:v>
                </c:pt>
                <c:pt idx="2">
                  <c:v>-0.6968181818181818</c:v>
                </c:pt>
              </c:numCache>
            </c:numRef>
          </c:val>
        </c:ser>
        <c:axId val="582647"/>
        <c:axId val="5243824"/>
      </c:barChart>
      <c:catAx>
        <c:axId val="582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3824"/>
        <c:crosses val="autoZero"/>
        <c:auto val="1"/>
        <c:lblOffset val="100"/>
        <c:tickLblSkip val="1"/>
        <c:noMultiLvlLbl val="0"/>
      </c:catAx>
      <c:valAx>
        <c:axId val="5243824"/>
        <c:scaling>
          <c:orientation val="minMax"/>
        </c:scaling>
        <c:axPos val="l"/>
        <c:title>
          <c:tx>
            <c:rich>
              <a:bodyPr vert="horz" rot="-5400000" anchor="ctr"/>
              <a:lstStyle/>
              <a:p>
                <a:pPr algn="ctr">
                  <a:defRPr/>
                </a:pPr>
                <a:r>
                  <a:rPr lang="en-US" cap="none" sz="1000" b="1" i="0" u="none" baseline="0"/>
                  <a:t>Percent  Different from State Mean % Correct</a:t>
                </a:r>
              </a:p>
            </c:rich>
          </c:tx>
          <c:layout>
            <c:manualLayout>
              <c:xMode val="factor"/>
              <c:yMode val="factor"/>
              <c:x val="-0.0035"/>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82647"/>
        <c:crossesAt val="1"/>
        <c:crossBetween val="between"/>
        <c:dispUnits/>
      </c:valAx>
      <c:spPr>
        <a:solidFill>
          <a:srgbClr val="FFFFFF"/>
        </a:solidFill>
        <a:ln w="3175">
          <a:noFill/>
        </a:ln>
      </c:spPr>
    </c:plotArea>
    <c:legend>
      <c:legendPos val="b"/>
      <c:layout>
        <c:manualLayout>
          <c:xMode val="edge"/>
          <c:yMode val="edge"/>
          <c:x val="0.076"/>
          <c:y val="0.931"/>
          <c:w val="0.827"/>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19"/>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79"/>
  <sheetViews>
    <sheetView tabSelected="1" workbookViewId="0" topLeftCell="A1">
      <selection activeCell="C2" sqref="C2"/>
    </sheetView>
  </sheetViews>
  <sheetFormatPr defaultColWidth="11.00390625" defaultRowHeight="12.75"/>
  <cols>
    <col min="1" max="1" width="18.875" style="24" customWidth="1"/>
    <col min="2" max="3" width="16.625" style="1" customWidth="1"/>
    <col min="4" max="4" width="17.875" style="1" customWidth="1"/>
    <col min="5" max="5" width="16.625" style="1" customWidth="1"/>
    <col min="6" max="6" width="59.25390625" style="0" customWidth="1"/>
    <col min="7" max="7" width="15.00390625" style="1" customWidth="1"/>
    <col min="8" max="8" width="17.125" style="0" customWidth="1"/>
    <col min="9" max="9" width="10.125" style="0" customWidth="1"/>
    <col min="15" max="19" width="16.625" style="1" customWidth="1"/>
    <col min="20" max="16384" width="10.75390625" style="1" customWidth="1"/>
  </cols>
  <sheetData>
    <row r="1" ht="13.5" thickBot="1">
      <c r="F1" t="s">
        <v>46</v>
      </c>
    </row>
    <row r="2" spans="1:9" ht="165">
      <c r="A2" s="16" t="s">
        <v>15</v>
      </c>
      <c r="B2" s="22" t="s">
        <v>1</v>
      </c>
      <c r="C2" s="16" t="s">
        <v>17</v>
      </c>
      <c r="D2" s="18" t="s">
        <v>8</v>
      </c>
      <c r="E2" s="16" t="s">
        <v>13</v>
      </c>
      <c r="F2" s="27" t="s">
        <v>0</v>
      </c>
      <c r="G2" s="10" t="s">
        <v>9</v>
      </c>
      <c r="H2" s="25" t="s">
        <v>10</v>
      </c>
      <c r="I2" s="5" t="s">
        <v>14</v>
      </c>
    </row>
    <row r="3" spans="2:5" ht="18.75" thickBot="1">
      <c r="B3" s="23" t="s">
        <v>12</v>
      </c>
      <c r="C3" s="17"/>
      <c r="D3" s="19" t="s">
        <v>16</v>
      </c>
      <c r="E3" s="17"/>
    </row>
    <row r="4" ht="12.75">
      <c r="O4" s="1" t="s">
        <v>44</v>
      </c>
    </row>
    <row r="5" spans="1:19" s="4" customFormat="1" ht="105">
      <c r="A5" s="20" t="s">
        <v>18</v>
      </c>
      <c r="B5" s="7" t="s">
        <v>19</v>
      </c>
      <c r="C5" s="7" t="s">
        <v>20</v>
      </c>
      <c r="D5" s="7" t="s">
        <v>21</v>
      </c>
      <c r="E5" s="7" t="s">
        <v>22</v>
      </c>
      <c r="F5" s="28" t="s">
        <v>45</v>
      </c>
      <c r="G5" s="4" t="str">
        <f>O5</f>
        <v>Grade 3 MCA Math</v>
      </c>
      <c r="H5" s="4" t="str">
        <f>CONCATENATE(P5," (",P6," pts.)")</f>
        <v>Number Sense Strand (17 pts.)</v>
      </c>
      <c r="I5" s="4" t="str">
        <f>CONCATENATE(Q5," (",Q6," pts.)")</f>
        <v>Patterns, Functions &amp; Algebra Strand (9 pts.)</v>
      </c>
      <c r="J5" s="4" t="str">
        <f>CONCATENATE(R5," (",R6," pts.)")</f>
        <v>Data, Statistics &amp; Probability Strand (6 pts.)</v>
      </c>
      <c r="K5" s="4" t="str">
        <f>CONCATENATE(S5," (",S6," pts.)")</f>
        <v>Spatial Sense, Geometry &amp; Measurement Strand (16 pts.)</v>
      </c>
      <c r="O5" s="4" t="s">
        <v>18</v>
      </c>
      <c r="P5" s="4" t="s">
        <v>19</v>
      </c>
      <c r="Q5" s="4" t="s">
        <v>20</v>
      </c>
      <c r="R5" s="4" t="s">
        <v>21</v>
      </c>
      <c r="S5" s="4" t="s">
        <v>22</v>
      </c>
    </row>
    <row r="6" spans="1:19" ht="12.75">
      <c r="A6" s="20" t="str">
        <f>CONCATENATE(B3," % Correct")</f>
        <v>School % Correct</v>
      </c>
      <c r="B6" s="11"/>
      <c r="C6" s="11"/>
      <c r="D6" s="11"/>
      <c r="E6" s="11"/>
      <c r="G6" s="1" t="str">
        <f>"+ Stand. Dev."</f>
        <v>+ Stand. Dev.</v>
      </c>
      <c r="H6" s="1">
        <f>P8</f>
        <v>0.16058823529411764</v>
      </c>
      <c r="I6" s="1">
        <f>Q8</f>
        <v>0.21666666666666667</v>
      </c>
      <c r="J6" s="1">
        <f>R8</f>
        <v>0.245</v>
      </c>
      <c r="K6" s="1">
        <f>S8</f>
        <v>0.19125</v>
      </c>
      <c r="O6" s="1" t="s">
        <v>42</v>
      </c>
      <c r="P6" s="2">
        <v>17</v>
      </c>
      <c r="Q6" s="2">
        <v>9</v>
      </c>
      <c r="R6" s="2">
        <v>6</v>
      </c>
      <c r="S6" s="2">
        <v>16</v>
      </c>
    </row>
    <row r="7" spans="1:19" ht="25.5">
      <c r="A7" s="20" t="str">
        <f>CONCATENATE(D3," % Correct")</f>
        <v>District % Correct</v>
      </c>
      <c r="B7" s="11"/>
      <c r="C7" s="11"/>
      <c r="D7" s="11"/>
      <c r="E7" s="11"/>
      <c r="G7" s="1" t="s">
        <v>11</v>
      </c>
      <c r="H7" s="1">
        <f>-P8</f>
        <v>-0.16058823529411764</v>
      </c>
      <c r="I7" s="1">
        <f>-Q8</f>
        <v>-0.21666666666666667</v>
      </c>
      <c r="J7" s="1">
        <f>-R8</f>
        <v>-0.245</v>
      </c>
      <c r="K7" s="1">
        <f>-S8</f>
        <v>-0.19125</v>
      </c>
      <c r="O7" s="1" t="s">
        <v>23</v>
      </c>
      <c r="P7" s="1">
        <v>0.8364705882352942</v>
      </c>
      <c r="Q7" s="1">
        <v>0.6955555555555555</v>
      </c>
      <c r="R7" s="1">
        <v>0.7200000000000001</v>
      </c>
      <c r="S7" s="1">
        <v>0.6875</v>
      </c>
    </row>
    <row r="8" spans="7:19" ht="12.75">
      <c r="G8" s="1" t="str">
        <f>CONCATENATE(A6," Difference from State")</f>
        <v>School % Correct Difference from State</v>
      </c>
      <c r="H8" s="26">
        <f>B6-P7</f>
        <v>-0.8364705882352942</v>
      </c>
      <c r="I8" s="26">
        <f>C6-Q7</f>
        <v>-0.6955555555555555</v>
      </c>
      <c r="J8" s="26">
        <f>D6-R7</f>
        <v>-0.7200000000000001</v>
      </c>
      <c r="K8" s="26">
        <f>E6-S7</f>
        <v>-0.6875</v>
      </c>
      <c r="O8" s="1" t="s">
        <v>24</v>
      </c>
      <c r="P8" s="1">
        <v>0.16058823529411764</v>
      </c>
      <c r="Q8" s="1">
        <v>0.21666666666666667</v>
      </c>
      <c r="R8" s="1">
        <v>0.245</v>
      </c>
      <c r="S8" s="1">
        <v>0.19125</v>
      </c>
    </row>
    <row r="9" spans="7:11" ht="12.75">
      <c r="G9" s="1" t="str">
        <f>CONCATENATE(A7," Different from State")</f>
        <v>District % Correct Different from State</v>
      </c>
      <c r="H9" s="26">
        <f>B7-P7</f>
        <v>-0.8364705882352942</v>
      </c>
      <c r="I9" s="26">
        <f>C7-Q7</f>
        <v>-0.6955555555555555</v>
      </c>
      <c r="J9" s="26">
        <f>D7-R7</f>
        <v>-0.7200000000000001</v>
      </c>
      <c r="K9" s="26">
        <f>E7-S7</f>
        <v>-0.6875</v>
      </c>
    </row>
    <row r="10" spans="1:19" s="4" customFormat="1" ht="78">
      <c r="A10" s="20" t="s">
        <v>25</v>
      </c>
      <c r="B10" s="7" t="s">
        <v>19</v>
      </c>
      <c r="C10" s="7" t="s">
        <v>20</v>
      </c>
      <c r="D10" s="7" t="s">
        <v>21</v>
      </c>
      <c r="E10" s="7" t="s">
        <v>22</v>
      </c>
      <c r="F10" s="5"/>
      <c r="G10" s="4" t="str">
        <f>O10</f>
        <v>Grade 4 MCA Math</v>
      </c>
      <c r="H10" s="4" t="str">
        <f>CONCATENATE(P10," (",P11," pts.)")</f>
        <v>Number Sense Strand (18 pts.)</v>
      </c>
      <c r="I10" s="4" t="str">
        <f>CONCATENATE(Q10," (",Q11," pts.)")</f>
        <v>Patterns, Functions &amp; Algebra Strand (9 pts.)</v>
      </c>
      <c r="J10" s="4" t="str">
        <f>CONCATENATE(R10," (",R11," pts.)")</f>
        <v>Data, Statistics &amp; Probability Strand (9 pts.)</v>
      </c>
      <c r="K10" s="4" t="str">
        <f>CONCATENATE(S10," (",S11," pts.)")</f>
        <v>Spatial Sense, Geometry &amp; Measurement Strand (15 pts.)</v>
      </c>
      <c r="O10" s="4" t="s">
        <v>25</v>
      </c>
      <c r="P10" s="4" t="s">
        <v>19</v>
      </c>
      <c r="Q10" s="4" t="s">
        <v>20</v>
      </c>
      <c r="R10" s="4" t="s">
        <v>21</v>
      </c>
      <c r="S10" s="4" t="s">
        <v>22</v>
      </c>
    </row>
    <row r="11" spans="1:19" ht="12.75">
      <c r="A11" s="20" t="str">
        <f>CONCATENATE(B3," % Correct")</f>
        <v>School % Correct</v>
      </c>
      <c r="B11" s="9"/>
      <c r="C11" s="9"/>
      <c r="D11" s="9"/>
      <c r="E11" s="9"/>
      <c r="G11" s="1" t="str">
        <f>"+ Stand. Dev."</f>
        <v>+ Stand. Dev.</v>
      </c>
      <c r="H11" s="1">
        <f>P13</f>
        <v>0.17222222222222222</v>
      </c>
      <c r="I11" s="1">
        <f>Q13</f>
        <v>0.13055555555555556</v>
      </c>
      <c r="J11" s="1">
        <f>R13</f>
        <v>0.11555555555555556</v>
      </c>
      <c r="K11" s="1">
        <f>S13</f>
        <v>0.17833333333333334</v>
      </c>
      <c r="O11" s="1" t="s">
        <v>42</v>
      </c>
      <c r="P11" s="2">
        <v>18</v>
      </c>
      <c r="Q11" s="2">
        <v>9</v>
      </c>
      <c r="R11" s="2">
        <v>9</v>
      </c>
      <c r="S11" s="2">
        <v>15</v>
      </c>
    </row>
    <row r="12" spans="1:19" ht="25.5">
      <c r="A12" s="20" t="str">
        <f>CONCATENATE(D3," % Correct")</f>
        <v>District % Correct</v>
      </c>
      <c r="B12" s="9"/>
      <c r="C12" s="9"/>
      <c r="D12" s="9"/>
      <c r="E12" s="9"/>
      <c r="G12" s="1" t="s">
        <v>11</v>
      </c>
      <c r="H12" s="1">
        <f>-P13</f>
        <v>-0.17222222222222222</v>
      </c>
      <c r="I12" s="1">
        <f>-Q13</f>
        <v>-0.13055555555555556</v>
      </c>
      <c r="J12" s="1">
        <f>-R13</f>
        <v>-0.11555555555555556</v>
      </c>
      <c r="K12" s="1">
        <f>-S13</f>
        <v>-0.17833333333333334</v>
      </c>
      <c r="O12" s="1" t="s">
        <v>23</v>
      </c>
      <c r="P12" s="1">
        <v>0.8272222222222223</v>
      </c>
      <c r="Q12" s="1">
        <v>0.7033</v>
      </c>
      <c r="R12" s="1">
        <v>0.6918</v>
      </c>
      <c r="S12" s="1">
        <v>0.6448</v>
      </c>
    </row>
    <row r="13" spans="7:19" ht="12.75">
      <c r="G13" s="1" t="str">
        <f>CONCATENATE(A11," Difference from State")</f>
        <v>School % Correct Difference from State</v>
      </c>
      <c r="H13" s="26">
        <f>B11-P12</f>
        <v>-0.8272222222222223</v>
      </c>
      <c r="I13" s="26">
        <f>C11-Q12</f>
        <v>-0.7033</v>
      </c>
      <c r="J13" s="26">
        <f>D11-R12</f>
        <v>-0.6918</v>
      </c>
      <c r="K13" s="26">
        <f>E11-S12</f>
        <v>-0.6448</v>
      </c>
      <c r="O13" s="1" t="s">
        <v>24</v>
      </c>
      <c r="P13" s="1">
        <v>0.17222222222222222</v>
      </c>
      <c r="Q13" s="1">
        <v>0.13055555555555556</v>
      </c>
      <c r="R13" s="1">
        <v>0.11555555555555556</v>
      </c>
      <c r="S13" s="1">
        <v>0.17833333333333334</v>
      </c>
    </row>
    <row r="14" spans="7:11" ht="12.75">
      <c r="G14" s="1" t="str">
        <f>CONCATENATE(A12," Different from State")</f>
        <v>District % Correct Different from State</v>
      </c>
      <c r="H14" s="26">
        <f>B12-P12</f>
        <v>-0.8272222222222223</v>
      </c>
      <c r="I14" s="26">
        <f>C12-Q12</f>
        <v>-0.7033</v>
      </c>
      <c r="J14" s="26">
        <f>D12-R12</f>
        <v>-0.6918</v>
      </c>
      <c r="K14" s="26">
        <f>E12-S12</f>
        <v>-0.6448</v>
      </c>
    </row>
    <row r="15" spans="1:19" s="4" customFormat="1" ht="78">
      <c r="A15" s="20" t="s">
        <v>26</v>
      </c>
      <c r="B15" s="7" t="s">
        <v>19</v>
      </c>
      <c r="C15" s="7" t="s">
        <v>20</v>
      </c>
      <c r="D15" s="7" t="s">
        <v>21</v>
      </c>
      <c r="E15" s="7" t="s">
        <v>22</v>
      </c>
      <c r="F15" s="5"/>
      <c r="G15" s="4" t="str">
        <f>O15</f>
        <v>Grade 5 MCA Math</v>
      </c>
      <c r="H15" s="4" t="str">
        <f>CONCATENATE(P15," (",P16," pts.)")</f>
        <v>Number Sense Strand (16 pts.)</v>
      </c>
      <c r="I15" s="4" t="str">
        <f>CONCATENATE(Q15," (",Q16," pts.)")</f>
        <v>Patterns, Functions &amp; Algebra Strand (10 pts.)</v>
      </c>
      <c r="J15" s="4" t="str">
        <f>CONCATENATE(R15," (",R16," pts.)")</f>
        <v>Data, Statistics &amp; Probability Strand (13 pts.)</v>
      </c>
      <c r="K15" s="4" t="str">
        <f>CONCATENATE(S15," (",S16," pts.)")</f>
        <v>Spatial Sense, Geometry &amp; Measurement Strand (15 pts.)</v>
      </c>
      <c r="O15" s="4" t="s">
        <v>26</v>
      </c>
      <c r="P15" s="4" t="s">
        <v>19</v>
      </c>
      <c r="Q15" s="4" t="s">
        <v>20</v>
      </c>
      <c r="R15" s="4" t="s">
        <v>21</v>
      </c>
      <c r="S15" s="4" t="s">
        <v>22</v>
      </c>
    </row>
    <row r="16" spans="1:19" ht="12.75">
      <c r="A16" s="20" t="str">
        <f>CONCATENATE(B3," % Correct")</f>
        <v>School % Correct</v>
      </c>
      <c r="B16" s="12"/>
      <c r="C16" s="12"/>
      <c r="D16" s="12"/>
      <c r="E16" s="12"/>
      <c r="G16" s="1" t="str">
        <f>"+ Stand. Dev."</f>
        <v>+ Stand. Dev.</v>
      </c>
      <c r="H16" s="1">
        <f>P18</f>
        <v>0.214375</v>
      </c>
      <c r="I16" s="1">
        <f>Q18</f>
        <v>0.22999999999999998</v>
      </c>
      <c r="J16" s="1">
        <f>R18</f>
        <v>0.20923076923076925</v>
      </c>
      <c r="K16" s="1">
        <f>S18</f>
        <v>0.196</v>
      </c>
      <c r="O16" s="3" t="s">
        <v>41</v>
      </c>
      <c r="P16" s="2">
        <v>16</v>
      </c>
      <c r="Q16" s="2">
        <v>10</v>
      </c>
      <c r="R16" s="2">
        <v>13</v>
      </c>
      <c r="S16" s="2">
        <v>15</v>
      </c>
    </row>
    <row r="17" spans="1:19" ht="25.5">
      <c r="A17" s="20" t="str">
        <f>CONCATENATE(D3," % Correct")</f>
        <v>District % Correct</v>
      </c>
      <c r="B17" s="12"/>
      <c r="C17" s="12"/>
      <c r="D17" s="12"/>
      <c r="E17" s="12"/>
      <c r="G17" s="1" t="s">
        <v>11</v>
      </c>
      <c r="H17" s="1">
        <f>-P18</f>
        <v>-0.214375</v>
      </c>
      <c r="I17" s="1">
        <f>-Q18</f>
        <v>-0.22999999999999998</v>
      </c>
      <c r="J17" s="1">
        <f>-R18</f>
        <v>-0.20923076923076925</v>
      </c>
      <c r="K17" s="1">
        <f>-S18</f>
        <v>-0.196</v>
      </c>
      <c r="O17" s="1" t="s">
        <v>23</v>
      </c>
      <c r="P17" s="1">
        <v>0.730625</v>
      </c>
      <c r="Q17" s="1">
        <v>0.742</v>
      </c>
      <c r="R17" s="1">
        <v>0.6776923076923077</v>
      </c>
      <c r="S17" s="1">
        <v>0.6686666666666666</v>
      </c>
    </row>
    <row r="18" spans="7:19" ht="12.75">
      <c r="G18" s="1" t="str">
        <f>CONCATENATE(A16," Difference from State")</f>
        <v>School % Correct Difference from State</v>
      </c>
      <c r="H18" s="26">
        <f>B16-P17</f>
        <v>-0.730625</v>
      </c>
      <c r="I18" s="26">
        <f>C16-Q17</f>
        <v>-0.742</v>
      </c>
      <c r="J18" s="26">
        <f>D16-R17</f>
        <v>-0.6776923076923077</v>
      </c>
      <c r="K18" s="26">
        <f>E16-S17</f>
        <v>-0.6686666666666666</v>
      </c>
      <c r="O18" s="1" t="s">
        <v>24</v>
      </c>
      <c r="P18" s="1">
        <v>0.214375</v>
      </c>
      <c r="Q18" s="1">
        <v>0.22999999999999998</v>
      </c>
      <c r="R18" s="1">
        <v>0.20923076923076925</v>
      </c>
      <c r="S18" s="1">
        <v>0.196</v>
      </c>
    </row>
    <row r="19" spans="7:11" ht="12.75">
      <c r="G19" s="1" t="str">
        <f>CONCATENATE(A17," Different from State")</f>
        <v>District % Correct Different from State</v>
      </c>
      <c r="H19" s="26">
        <f>B17-P17</f>
        <v>-0.730625</v>
      </c>
      <c r="I19" s="26">
        <f>C17-Q17</f>
        <v>-0.742</v>
      </c>
      <c r="J19" s="26">
        <f>D17-R17</f>
        <v>-0.6776923076923077</v>
      </c>
      <c r="K19" s="26">
        <f>E17-S17</f>
        <v>-0.6686666666666666</v>
      </c>
    </row>
    <row r="20" spans="1:19" ht="78">
      <c r="A20" s="20" t="s">
        <v>27</v>
      </c>
      <c r="B20" s="7" t="s">
        <v>19</v>
      </c>
      <c r="C20" s="7" t="s">
        <v>20</v>
      </c>
      <c r="D20" s="7" t="s">
        <v>21</v>
      </c>
      <c r="E20" s="7" t="s">
        <v>22</v>
      </c>
      <c r="G20" s="4" t="str">
        <f>O20</f>
        <v>Grade 6 MCA Math</v>
      </c>
      <c r="H20" s="4" t="str">
        <f>CONCATENATE(P20," (",P21," pts.)")</f>
        <v>Number Sense Strand (21 pts.)</v>
      </c>
      <c r="I20" s="4" t="str">
        <f>CONCATENATE(Q20," (",Q21," pts.)")</f>
        <v>Patterns, Functions &amp; Algebra Strand (9 pts.)</v>
      </c>
      <c r="J20" s="4" t="str">
        <f>CONCATENATE(R20," (",R21," pts.)")</f>
        <v>Data, Statistics &amp; Probability Strand (12 pts.)</v>
      </c>
      <c r="K20" s="4" t="str">
        <f>CONCATENATE(S20," (",S21," pts.)")</f>
        <v>Spatial Sense, Geometry &amp; Measurement Strand (17 pts.)</v>
      </c>
      <c r="O20" s="1" t="s">
        <v>27</v>
      </c>
      <c r="P20" s="1" t="s">
        <v>19</v>
      </c>
      <c r="Q20" s="1" t="s">
        <v>20</v>
      </c>
      <c r="R20" s="1" t="s">
        <v>21</v>
      </c>
      <c r="S20" s="1" t="s">
        <v>22</v>
      </c>
    </row>
    <row r="21" spans="1:19" ht="12.75">
      <c r="A21" s="20" t="str">
        <f>CONCATENATE(B3," % Correct")</f>
        <v>School % Correct</v>
      </c>
      <c r="B21" s="6"/>
      <c r="C21" s="6"/>
      <c r="D21" s="6"/>
      <c r="E21" s="6"/>
      <c r="G21" s="1" t="str">
        <f>"+ Stand. Dev."</f>
        <v>+ Stand. Dev.</v>
      </c>
      <c r="H21" s="1">
        <f>P23</f>
        <v>0.21142857142857144</v>
      </c>
      <c r="I21" s="1">
        <f>Q23</f>
        <v>0.22999999999999998</v>
      </c>
      <c r="J21" s="1">
        <f>R23</f>
        <v>0.19583333333333333</v>
      </c>
      <c r="K21" s="1">
        <f>S23</f>
        <v>0.19647058823529412</v>
      </c>
      <c r="O21" s="3" t="s">
        <v>41</v>
      </c>
      <c r="P21" s="2">
        <v>21</v>
      </c>
      <c r="Q21" s="2">
        <v>9</v>
      </c>
      <c r="R21" s="2">
        <v>12</v>
      </c>
      <c r="S21" s="2">
        <v>17</v>
      </c>
    </row>
    <row r="22" spans="1:19" ht="25.5">
      <c r="A22" s="20" t="str">
        <f>CONCATENATE(D3," % Correct")</f>
        <v>District % Correct</v>
      </c>
      <c r="B22" s="6"/>
      <c r="C22" s="6"/>
      <c r="D22" s="6"/>
      <c r="E22" s="6"/>
      <c r="G22" s="1" t="s">
        <v>11</v>
      </c>
      <c r="H22" s="1">
        <f>-P23</f>
        <v>-0.21142857142857144</v>
      </c>
      <c r="I22" s="1">
        <f>-Q23</f>
        <v>-0.22999999999999998</v>
      </c>
      <c r="J22" s="1">
        <f>-R23</f>
        <v>-0.19583333333333333</v>
      </c>
      <c r="K22" s="1">
        <f>-S23</f>
        <v>-0.19647058823529412</v>
      </c>
      <c r="O22" s="1" t="s">
        <v>23</v>
      </c>
      <c r="P22" s="1">
        <v>0.670952380952381</v>
      </c>
      <c r="Q22" s="1">
        <v>0.6522222222222223</v>
      </c>
      <c r="R22" s="1">
        <v>0.6075</v>
      </c>
      <c r="S22" s="1">
        <v>0.7070588235294117</v>
      </c>
    </row>
    <row r="23" spans="7:19" ht="12.75">
      <c r="G23" s="1" t="str">
        <f>CONCATENATE(A21," Difference from State")</f>
        <v>School % Correct Difference from State</v>
      </c>
      <c r="H23" s="26">
        <f>B21-P22</f>
        <v>-0.670952380952381</v>
      </c>
      <c r="I23" s="26">
        <f>C21-Q22</f>
        <v>-0.6522222222222223</v>
      </c>
      <c r="J23" s="26">
        <f>D21-R22</f>
        <v>-0.6075</v>
      </c>
      <c r="K23" s="26">
        <f>E21-S22</f>
        <v>-0.7070588235294117</v>
      </c>
      <c r="O23" s="1" t="s">
        <v>24</v>
      </c>
      <c r="P23" s="1">
        <v>0.21142857142857144</v>
      </c>
      <c r="Q23" s="1">
        <v>0.22999999999999998</v>
      </c>
      <c r="R23" s="1">
        <v>0.19583333333333333</v>
      </c>
      <c r="S23" s="1">
        <v>0.19647058823529412</v>
      </c>
    </row>
    <row r="24" spans="7:11" ht="12.75">
      <c r="G24" s="1" t="str">
        <f>CONCATENATE(A22," Different from State")</f>
        <v>District % Correct Different from State</v>
      </c>
      <c r="H24" s="26">
        <f>B22-P22</f>
        <v>-0.670952380952381</v>
      </c>
      <c r="I24" s="26">
        <f>C22-Q22</f>
        <v>-0.6522222222222223</v>
      </c>
      <c r="J24" s="26">
        <f>D22-R22</f>
        <v>-0.6075</v>
      </c>
      <c r="K24" s="26">
        <f>E22-S22</f>
        <v>-0.7070588235294117</v>
      </c>
    </row>
    <row r="25" spans="1:19" ht="78">
      <c r="A25" s="20" t="s">
        <v>28</v>
      </c>
      <c r="B25" s="7" t="s">
        <v>19</v>
      </c>
      <c r="C25" s="7" t="s">
        <v>20</v>
      </c>
      <c r="D25" s="7" t="s">
        <v>21</v>
      </c>
      <c r="E25" s="7" t="s">
        <v>22</v>
      </c>
      <c r="G25" s="4" t="str">
        <f>O25</f>
        <v>Grade 7 MCA Math</v>
      </c>
      <c r="H25" s="4" t="str">
        <f>CONCATENATE(P25," (",P26," pts.)")</f>
        <v>Number Sense Strand (17 pts.)</v>
      </c>
      <c r="I25" s="4" t="str">
        <f>CONCATENATE(Q25," (",Q26," pts.)")</f>
        <v>Patterns, Functions &amp; Algebra Strand (12 pts.)</v>
      </c>
      <c r="J25" s="4" t="str">
        <f>CONCATENATE(R25," (",R26," pts.)")</f>
        <v>Data, Statistics &amp; Probability Strand (13 pts.)</v>
      </c>
      <c r="K25" s="4" t="str">
        <f>CONCATENATE(S25," (",S26," pts.)")</f>
        <v>Spatial Sense, Geometry &amp; Measurement Strand (18 pts.)</v>
      </c>
      <c r="O25" s="1" t="s">
        <v>28</v>
      </c>
      <c r="P25" s="1" t="s">
        <v>19</v>
      </c>
      <c r="Q25" s="1" t="s">
        <v>20</v>
      </c>
      <c r="R25" s="1" t="s">
        <v>21</v>
      </c>
      <c r="S25" s="1" t="s">
        <v>22</v>
      </c>
    </row>
    <row r="26" spans="1:19" ht="12.75">
      <c r="A26" s="20" t="str">
        <f>CONCATENATE(B3," % Correct")</f>
        <v>School % Correct</v>
      </c>
      <c r="B26" s="13"/>
      <c r="C26" s="13"/>
      <c r="D26" s="13"/>
      <c r="E26" s="13"/>
      <c r="G26" s="1" t="str">
        <f>"+ Stand. Dev."</f>
        <v>+ Stand. Dev.</v>
      </c>
      <c r="H26" s="1">
        <f>P28</f>
        <v>0.23294117647058823</v>
      </c>
      <c r="I26" s="1">
        <f>Q28</f>
        <v>0.23750000000000002</v>
      </c>
      <c r="J26" s="1">
        <f>R28</f>
        <v>0.24846153846153846</v>
      </c>
      <c r="K26" s="1">
        <f>S28</f>
        <v>0.20333333333333334</v>
      </c>
      <c r="O26" s="3" t="s">
        <v>41</v>
      </c>
      <c r="P26" s="2">
        <v>17</v>
      </c>
      <c r="Q26" s="2">
        <v>12</v>
      </c>
      <c r="R26" s="2">
        <v>13</v>
      </c>
      <c r="S26" s="2">
        <v>18</v>
      </c>
    </row>
    <row r="27" spans="1:19" ht="25.5">
      <c r="A27" s="20" t="str">
        <f>CONCATENATE(D3," % Correct")</f>
        <v>District % Correct</v>
      </c>
      <c r="B27" s="13"/>
      <c r="C27" s="13"/>
      <c r="D27" s="13"/>
      <c r="E27" s="13"/>
      <c r="G27" s="1" t="s">
        <v>11</v>
      </c>
      <c r="H27" s="1">
        <f>-P28</f>
        <v>-0.23294117647058823</v>
      </c>
      <c r="I27" s="1">
        <f>-Q28</f>
        <v>-0.23750000000000002</v>
      </c>
      <c r="J27" s="1">
        <f>-R28</f>
        <v>-0.24846153846153846</v>
      </c>
      <c r="K27" s="1">
        <f>-S28</f>
        <v>-0.20333333333333334</v>
      </c>
      <c r="O27" s="1" t="s">
        <v>23</v>
      </c>
      <c r="P27" s="1">
        <v>0.6358823529411765</v>
      </c>
      <c r="Q27" s="1">
        <v>0.6275000000000001</v>
      </c>
      <c r="R27" s="1">
        <v>0.5446153846153846</v>
      </c>
      <c r="S27" s="1">
        <v>0.625</v>
      </c>
    </row>
    <row r="28" spans="7:19" ht="12.75">
      <c r="G28" s="1" t="str">
        <f>CONCATENATE(A26," Difference from State")</f>
        <v>School % Correct Difference from State</v>
      </c>
      <c r="H28" s="26">
        <f>B26-P27</f>
        <v>-0.6358823529411765</v>
      </c>
      <c r="I28" s="26">
        <f>C26-Q27</f>
        <v>-0.6275000000000001</v>
      </c>
      <c r="J28" s="26">
        <f>D26-R27</f>
        <v>-0.5446153846153846</v>
      </c>
      <c r="K28" s="26">
        <f>E26-S27</f>
        <v>-0.625</v>
      </c>
      <c r="O28" s="1" t="s">
        <v>24</v>
      </c>
      <c r="P28" s="1">
        <v>0.23294117647058823</v>
      </c>
      <c r="Q28" s="1">
        <v>0.23750000000000002</v>
      </c>
      <c r="R28" s="1">
        <v>0.24846153846153846</v>
      </c>
      <c r="S28" s="1">
        <v>0.20333333333333334</v>
      </c>
    </row>
    <row r="29" spans="7:11" ht="12.75">
      <c r="G29" s="1" t="str">
        <f>CONCATENATE(A27," Different from State")</f>
        <v>District % Correct Different from State</v>
      </c>
      <c r="H29" s="26">
        <f>B27-P27</f>
        <v>-0.6358823529411765</v>
      </c>
      <c r="I29" s="26">
        <f>C27-Q27</f>
        <v>-0.6275000000000001</v>
      </c>
      <c r="J29" s="26">
        <f>D27-R27</f>
        <v>-0.5446153846153846</v>
      </c>
      <c r="K29" s="26">
        <f>E27-S27</f>
        <v>-0.625</v>
      </c>
    </row>
    <row r="30" spans="1:19" ht="78">
      <c r="A30" s="20" t="s">
        <v>29</v>
      </c>
      <c r="B30" s="7" t="s">
        <v>19</v>
      </c>
      <c r="C30" s="7" t="s">
        <v>20</v>
      </c>
      <c r="D30" s="7" t="s">
        <v>21</v>
      </c>
      <c r="E30" s="7" t="s">
        <v>22</v>
      </c>
      <c r="G30" s="4" t="str">
        <f>O30</f>
        <v>Grade 8 MCA Math</v>
      </c>
      <c r="H30" s="4" t="str">
        <f>CONCATENATE(P30," (",P31," pts.)")</f>
        <v>Number Sense Strand (15 pts.)</v>
      </c>
      <c r="I30" s="4" t="str">
        <f>CONCATENATE(Q30," (",Q31," pts.)")</f>
        <v>Patterns, Functions &amp; Algebra Strand (17 pts.)</v>
      </c>
      <c r="J30" s="4" t="str">
        <f>CONCATENATE(R30," (",R31," pts.)")</f>
        <v>Data, Statistics &amp; Probability Strand (12 pts.)</v>
      </c>
      <c r="K30" s="4" t="str">
        <f>CONCATENATE(S30," (",S31," pts.)")</f>
        <v>Spatial Sense, Geometry &amp; Measurement Strand (16 pts.)</v>
      </c>
      <c r="O30" s="1" t="s">
        <v>29</v>
      </c>
      <c r="P30" s="1" t="s">
        <v>19</v>
      </c>
      <c r="Q30" s="1" t="s">
        <v>20</v>
      </c>
      <c r="R30" s="1" t="s">
        <v>21</v>
      </c>
      <c r="S30" s="1" t="s">
        <v>22</v>
      </c>
    </row>
    <row r="31" spans="1:19" ht="12.75">
      <c r="A31" s="20" t="str">
        <f>CONCATENATE(B3," % Correct")</f>
        <v>School % Correct</v>
      </c>
      <c r="B31" s="13"/>
      <c r="C31" s="13"/>
      <c r="D31" s="13"/>
      <c r="E31" s="13"/>
      <c r="G31" s="1" t="str">
        <f>"+ Stand. Dev."</f>
        <v>+ Stand. Dev.</v>
      </c>
      <c r="H31" s="1">
        <f>P33</f>
        <v>0.23600000000000002</v>
      </c>
      <c r="I31" s="1">
        <f>Q33</f>
        <v>0.21882352941176472</v>
      </c>
      <c r="J31" s="1">
        <f>R33</f>
        <v>0.22999999999999998</v>
      </c>
      <c r="K31" s="1">
        <f>S33</f>
        <v>0.221875</v>
      </c>
      <c r="O31" s="3" t="s">
        <v>41</v>
      </c>
      <c r="P31" s="2">
        <v>15</v>
      </c>
      <c r="Q31" s="2">
        <v>17</v>
      </c>
      <c r="R31" s="2">
        <v>12</v>
      </c>
      <c r="S31" s="2">
        <v>16</v>
      </c>
    </row>
    <row r="32" spans="1:19" ht="25.5">
      <c r="A32" s="20" t="str">
        <f>CONCATENATE(D3," % Correct")</f>
        <v>District % Correct</v>
      </c>
      <c r="B32" s="13"/>
      <c r="C32" s="13"/>
      <c r="D32" s="13"/>
      <c r="E32" s="13"/>
      <c r="G32" s="1" t="s">
        <v>11</v>
      </c>
      <c r="H32" s="1">
        <f>-P33</f>
        <v>-0.23600000000000002</v>
      </c>
      <c r="I32" s="1">
        <f>-Q33</f>
        <v>-0.21882352941176472</v>
      </c>
      <c r="J32" s="1">
        <f>-R33</f>
        <v>-0.22999999999999998</v>
      </c>
      <c r="K32" s="1">
        <f>-S33</f>
        <v>-0.221875</v>
      </c>
      <c r="O32" s="1" t="s">
        <v>23</v>
      </c>
      <c r="P32" s="1">
        <v>0.5913333333333333</v>
      </c>
      <c r="Q32" s="1">
        <v>0.6723529411764706</v>
      </c>
      <c r="R32" s="1">
        <v>0.6741666666666667</v>
      </c>
      <c r="S32" s="1">
        <v>0.633125</v>
      </c>
    </row>
    <row r="33" spans="7:19" ht="12.75">
      <c r="G33" s="1" t="str">
        <f>CONCATENATE(A31," Difference from State")</f>
        <v>School % Correct Difference from State</v>
      </c>
      <c r="H33" s="26">
        <f>B31-P32</f>
        <v>-0.5913333333333333</v>
      </c>
      <c r="I33" s="26">
        <f>C31-Q32</f>
        <v>-0.6723529411764706</v>
      </c>
      <c r="J33" s="26">
        <f>D31-R32</f>
        <v>-0.6741666666666667</v>
      </c>
      <c r="K33" s="26">
        <f>E31-S32</f>
        <v>-0.633125</v>
      </c>
      <c r="O33" s="1" t="s">
        <v>24</v>
      </c>
      <c r="P33" s="1">
        <v>0.23600000000000002</v>
      </c>
      <c r="Q33" s="1">
        <v>0.21882352941176472</v>
      </c>
      <c r="R33" s="1">
        <v>0.22999999999999998</v>
      </c>
      <c r="S33" s="1">
        <v>0.221875</v>
      </c>
    </row>
    <row r="34" spans="7:11" ht="12.75">
      <c r="G34" s="1" t="str">
        <f>CONCATENATE(A32," Different from State")</f>
        <v>District % Correct Different from State</v>
      </c>
      <c r="H34" s="26">
        <f>B32-P32</f>
        <v>-0.5913333333333333</v>
      </c>
      <c r="I34" s="26">
        <f>C32-Q32</f>
        <v>-0.6723529411764706</v>
      </c>
      <c r="J34" s="26">
        <f>D32-R32</f>
        <v>-0.6741666666666667</v>
      </c>
      <c r="K34" s="26">
        <f>E32-S32</f>
        <v>-0.633125</v>
      </c>
    </row>
    <row r="35" spans="1:19" ht="78">
      <c r="A35" s="20" t="s">
        <v>30</v>
      </c>
      <c r="B35" s="7" t="s">
        <v>20</v>
      </c>
      <c r="C35" s="7" t="s">
        <v>21</v>
      </c>
      <c r="D35" s="7" t="s">
        <v>22</v>
      </c>
      <c r="G35" s="4" t="str">
        <f>O35</f>
        <v>Grade 11 MCA Math</v>
      </c>
      <c r="H35" s="4" t="str">
        <f>CONCATENATE(Q35," (",Q36," pts.)")</f>
        <v>Patterns, Functions &amp; Algebra Strand (24 pts.)</v>
      </c>
      <c r="I35" s="4" t="str">
        <f>CONCATENATE(R35," (",R36," pts.)")</f>
        <v>Data, Statistics &amp; Probability Strand (21 pts.)</v>
      </c>
      <c r="J35" s="4" t="str">
        <f>CONCATENATE(S35," (",S36," pts.)")</f>
        <v>Spatial Sense, Geometry &amp; Measurement Strand (20 pts.)</v>
      </c>
      <c r="O35" s="1" t="s">
        <v>30</v>
      </c>
      <c r="P35" s="1" t="s">
        <v>19</v>
      </c>
      <c r="Q35" s="1" t="s">
        <v>20</v>
      </c>
      <c r="R35" s="1" t="s">
        <v>21</v>
      </c>
      <c r="S35" s="1" t="s">
        <v>22</v>
      </c>
    </row>
    <row r="36" spans="1:19" ht="12.75">
      <c r="A36" s="20" t="str">
        <f>CONCATENATE(B3," % Correct")</f>
        <v>School % Correct</v>
      </c>
      <c r="B36" s="13"/>
      <c r="C36" s="13"/>
      <c r="D36" s="13"/>
      <c r="G36" s="1" t="str">
        <f>"+ Stand. Dev."</f>
        <v>+ Stand. Dev.</v>
      </c>
      <c r="H36" s="1">
        <f>Q38</f>
        <v>0.23083333333333333</v>
      </c>
      <c r="I36" s="1">
        <f>R38</f>
        <v>0.2261904761904762</v>
      </c>
      <c r="J36" s="1">
        <f>S38</f>
        <v>0.22599999999999998</v>
      </c>
      <c r="O36" s="3" t="s">
        <v>41</v>
      </c>
      <c r="Q36" s="2">
        <v>24</v>
      </c>
      <c r="R36" s="2">
        <v>21</v>
      </c>
      <c r="S36" s="2">
        <v>20</v>
      </c>
    </row>
    <row r="37" spans="1:19" ht="25.5">
      <c r="A37" s="20" t="str">
        <f>CONCATENATE(D3," % Correct")</f>
        <v>District % Correct</v>
      </c>
      <c r="B37" s="13"/>
      <c r="C37" s="13"/>
      <c r="D37" s="13"/>
      <c r="G37" s="1" t="s">
        <v>11</v>
      </c>
      <c r="H37" s="1">
        <f>-Q38</f>
        <v>-0.23083333333333333</v>
      </c>
      <c r="I37" s="1">
        <f>-R38</f>
        <v>-0.2261904761904762</v>
      </c>
      <c r="J37" s="1">
        <f>-S38</f>
        <v>-0.22599999999999998</v>
      </c>
      <c r="O37" s="1" t="s">
        <v>23</v>
      </c>
      <c r="Q37" s="1">
        <v>0.5670833333333333</v>
      </c>
      <c r="R37" s="1">
        <v>0.5733333333333333</v>
      </c>
      <c r="S37" s="1">
        <v>0.5405</v>
      </c>
    </row>
    <row r="38" spans="7:19" ht="12.75">
      <c r="G38" s="1" t="str">
        <f>CONCATENATE(A36," Difference from State")</f>
        <v>School % Correct Difference from State</v>
      </c>
      <c r="H38" s="26">
        <f>B36-Q37</f>
        <v>-0.5670833333333333</v>
      </c>
      <c r="I38" s="26">
        <f>C36-R37</f>
        <v>-0.5733333333333333</v>
      </c>
      <c r="J38" s="26">
        <f>D36-S37</f>
        <v>-0.5405</v>
      </c>
      <c r="O38" s="1" t="s">
        <v>24</v>
      </c>
      <c r="Q38" s="1">
        <v>0.23083333333333333</v>
      </c>
      <c r="R38" s="1">
        <v>0.2261904761904762</v>
      </c>
      <c r="S38" s="1">
        <v>0.22599999999999998</v>
      </c>
    </row>
    <row r="39" spans="7:10" ht="12.75">
      <c r="G39" s="1" t="str">
        <f>CONCATENATE(A37," Different from State")</f>
        <v>District % Correct Different from State</v>
      </c>
      <c r="H39" s="26">
        <f>B37-Q37</f>
        <v>-0.5670833333333333</v>
      </c>
      <c r="I39" s="26">
        <f>C37-R37</f>
        <v>-0.5733333333333333</v>
      </c>
      <c r="J39" s="26">
        <f>D37-S37</f>
        <v>-0.5405</v>
      </c>
    </row>
    <row r="45" spans="1:18" ht="51.75">
      <c r="A45" s="20" t="s">
        <v>31</v>
      </c>
      <c r="B45" s="7" t="s">
        <v>32</v>
      </c>
      <c r="C45" s="7" t="s">
        <v>33</v>
      </c>
      <c r="D45" s="7" t="s">
        <v>34</v>
      </c>
      <c r="G45" s="4" t="str">
        <f>O45</f>
        <v>Grade 3 MCA Read</v>
      </c>
      <c r="H45" s="4" t="str">
        <f>CONCATENATE(P45," (",P46," pts.)")</f>
        <v>Vocabulary Expansion Substrand (7 pts.)</v>
      </c>
      <c r="I45" s="4" t="str">
        <f>CONCATENATE(Q45," (",Q46," pts.)")</f>
        <v>Comprehension Substrand (15 pts.)</v>
      </c>
      <c r="J45" s="4" t="str">
        <f>CONCATENATE(R45," (",R46," pts.)")</f>
        <v>Literature Substrand (22 pts.)</v>
      </c>
      <c r="O45" s="1" t="s">
        <v>31</v>
      </c>
      <c r="P45" s="1" t="s">
        <v>32</v>
      </c>
      <c r="Q45" s="1" t="s">
        <v>33</v>
      </c>
      <c r="R45" s="1" t="s">
        <v>34</v>
      </c>
    </row>
    <row r="46" spans="1:18" ht="12.75">
      <c r="A46" s="20" t="str">
        <f>CONCATENATE(B3," % Correct")</f>
        <v>School % Correct</v>
      </c>
      <c r="B46" s="14"/>
      <c r="C46" s="14"/>
      <c r="D46" s="14"/>
      <c r="G46" s="1" t="str">
        <f>"+ Stand. Dev."</f>
        <v>+ Stand. Dev.</v>
      </c>
      <c r="H46" s="1">
        <f>P48</f>
        <v>0.22</v>
      </c>
      <c r="I46" s="1">
        <f>Q48</f>
        <v>0.22066666666666668</v>
      </c>
      <c r="J46" s="1">
        <f>R48</f>
        <v>0.19772727272727272</v>
      </c>
      <c r="O46" s="1" t="s">
        <v>43</v>
      </c>
      <c r="P46" s="2">
        <v>7</v>
      </c>
      <c r="Q46" s="2">
        <v>15</v>
      </c>
      <c r="R46" s="2">
        <v>22</v>
      </c>
    </row>
    <row r="47" spans="1:18" ht="25.5">
      <c r="A47" s="20" t="str">
        <f>CONCATENATE(D3," % Correct")</f>
        <v>District % Correct</v>
      </c>
      <c r="B47" s="14"/>
      <c r="C47" s="14"/>
      <c r="D47" s="14"/>
      <c r="G47" s="1" t="s">
        <v>11</v>
      </c>
      <c r="H47" s="1">
        <f>-P48</f>
        <v>-0.22</v>
      </c>
      <c r="I47" s="1">
        <f>-Q48</f>
        <v>-0.22066666666666668</v>
      </c>
      <c r="J47" s="1">
        <f>-R48</f>
        <v>-0.19772727272727272</v>
      </c>
      <c r="O47" s="1" t="s">
        <v>23</v>
      </c>
      <c r="P47" s="1">
        <v>0.8042857142857143</v>
      </c>
      <c r="Q47" s="1">
        <v>0.7346666666666667</v>
      </c>
      <c r="R47" s="1">
        <v>0.7836363636363636</v>
      </c>
    </row>
    <row r="48" spans="7:18" ht="12.75">
      <c r="G48" s="1" t="str">
        <f>CONCATENATE(A46," Difference from State")</f>
        <v>School % Correct Difference from State</v>
      </c>
      <c r="H48" s="26">
        <f>B46-P47</f>
        <v>-0.8042857142857143</v>
      </c>
      <c r="I48" s="26">
        <f>C46-Q47</f>
        <v>-0.7346666666666667</v>
      </c>
      <c r="J48" s="26">
        <f>D46-R47</f>
        <v>-0.7836363636363636</v>
      </c>
      <c r="O48" s="1" t="s">
        <v>24</v>
      </c>
      <c r="P48" s="1">
        <v>0.22</v>
      </c>
      <c r="Q48" s="1">
        <v>0.22066666666666668</v>
      </c>
      <c r="R48" s="1">
        <v>0.19772727272727272</v>
      </c>
    </row>
    <row r="49" spans="7:10" ht="12.75">
      <c r="G49" s="1" t="str">
        <f>CONCATENATE(A47," Different from State")</f>
        <v>District % Correct Different from State</v>
      </c>
      <c r="H49" s="26">
        <f>B47-P47</f>
        <v>-0.8042857142857143</v>
      </c>
      <c r="I49" s="26">
        <f>C47-Q47</f>
        <v>-0.7346666666666667</v>
      </c>
      <c r="J49" s="26">
        <f>D47-R47</f>
        <v>-0.7836363636363636</v>
      </c>
    </row>
    <row r="50" spans="1:18" ht="51.75">
      <c r="A50" s="20" t="s">
        <v>2</v>
      </c>
      <c r="B50" s="7" t="s">
        <v>32</v>
      </c>
      <c r="C50" s="7" t="s">
        <v>33</v>
      </c>
      <c r="D50" s="7" t="s">
        <v>34</v>
      </c>
      <c r="G50" s="4" t="str">
        <f>O50</f>
        <v>Grade 4 MCA Read</v>
      </c>
      <c r="H50" s="4" t="str">
        <f>CONCATENATE(P50," (",P51," pts.)")</f>
        <v>Vocabulary Expansion Substrand (6 pts.)</v>
      </c>
      <c r="I50" s="4" t="str">
        <f>CONCATENATE(Q50," (",Q51," pts.)")</f>
        <v>Comprehension Substrand (18 pts.)</v>
      </c>
      <c r="J50" s="4" t="str">
        <f>CONCATENATE(R50," (",R51," pts.)")</f>
        <v>Literature Substrand (22 pts.)</v>
      </c>
      <c r="O50" s="1" t="s">
        <v>35</v>
      </c>
      <c r="P50" s="1" t="s">
        <v>32</v>
      </c>
      <c r="Q50" s="1" t="s">
        <v>33</v>
      </c>
      <c r="R50" s="1" t="s">
        <v>34</v>
      </c>
    </row>
    <row r="51" spans="1:18" ht="12.75">
      <c r="A51" s="20" t="str">
        <f>CONCATENATE(B3," % Correct")</f>
        <v>School % Correct</v>
      </c>
      <c r="B51" s="14"/>
      <c r="C51" s="14"/>
      <c r="D51" s="14"/>
      <c r="G51" s="1" t="str">
        <f>"+ Stand. Dev."</f>
        <v>+ Stand. Dev.</v>
      </c>
      <c r="H51" s="1">
        <f>P53</f>
        <v>0.22</v>
      </c>
      <c r="I51" s="1">
        <f>Q53</f>
        <v>0.21444444444444444</v>
      </c>
      <c r="J51" s="1">
        <f>R53</f>
        <v>0.1859090909090909</v>
      </c>
      <c r="O51" s="1" t="s">
        <v>43</v>
      </c>
      <c r="P51" s="2">
        <v>6</v>
      </c>
      <c r="Q51" s="2">
        <v>18</v>
      </c>
      <c r="R51" s="2">
        <v>22</v>
      </c>
    </row>
    <row r="52" spans="1:18" ht="25.5">
      <c r="A52" s="20" t="str">
        <f>CONCATENATE(D3," % Correct")</f>
        <v>District % Correct</v>
      </c>
      <c r="B52" s="14"/>
      <c r="C52" s="14"/>
      <c r="D52" s="14"/>
      <c r="G52" s="1" t="s">
        <v>11</v>
      </c>
      <c r="H52" s="1">
        <f>-P53</f>
        <v>-0.22</v>
      </c>
      <c r="I52" s="1">
        <f>-Q53</f>
        <v>-0.21444444444444444</v>
      </c>
      <c r="J52" s="1">
        <f>-R53</f>
        <v>-0.1859090909090909</v>
      </c>
      <c r="O52" s="1" t="s">
        <v>23</v>
      </c>
      <c r="P52" s="1">
        <v>0.8166666666666668</v>
      </c>
      <c r="Q52" s="1">
        <v>0.7116666666666667</v>
      </c>
      <c r="R52" s="1">
        <v>0.6968181818181818</v>
      </c>
    </row>
    <row r="53" spans="7:18" ht="12.75">
      <c r="G53" s="1" t="str">
        <f>CONCATENATE(A51," Difference from State")</f>
        <v>School % Correct Difference from State</v>
      </c>
      <c r="H53" s="26">
        <f>B51-P52</f>
        <v>-0.8166666666666668</v>
      </c>
      <c r="I53" s="26">
        <f>C51-Q52</f>
        <v>-0.7116666666666667</v>
      </c>
      <c r="J53" s="26">
        <f>D51-R52</f>
        <v>-0.6968181818181818</v>
      </c>
      <c r="O53" s="1" t="s">
        <v>24</v>
      </c>
      <c r="P53" s="1">
        <v>0.22</v>
      </c>
      <c r="Q53" s="1">
        <v>0.21444444444444444</v>
      </c>
      <c r="R53" s="1">
        <v>0.1859090909090909</v>
      </c>
    </row>
    <row r="54" spans="7:10" ht="12.75">
      <c r="G54" s="1" t="str">
        <f>CONCATENATE(A52," Different from State")</f>
        <v>District % Correct Different from State</v>
      </c>
      <c r="H54" s="26">
        <f>B52-P52</f>
        <v>-0.8166666666666668</v>
      </c>
      <c r="I54" s="26">
        <f>C52-Q52</f>
        <v>-0.7116666666666667</v>
      </c>
      <c r="J54" s="26">
        <f>D52-R52</f>
        <v>-0.6968181818181818</v>
      </c>
    </row>
    <row r="55" spans="1:18" ht="51.75">
      <c r="A55" s="20" t="s">
        <v>3</v>
      </c>
      <c r="B55" s="7" t="s">
        <v>32</v>
      </c>
      <c r="C55" s="7" t="s">
        <v>33</v>
      </c>
      <c r="D55" s="7" t="s">
        <v>34</v>
      </c>
      <c r="G55" s="4" t="str">
        <f>O55</f>
        <v>Grade 5 MCA Read</v>
      </c>
      <c r="H55" s="4" t="str">
        <f>CONCATENATE(P55," (",P56," pts.)")</f>
        <v>Vocabulary Expansion Substrand (6 pts.)</v>
      </c>
      <c r="I55" s="4" t="str">
        <f>CONCATENATE(Q55," (",Q56," pts.)")</f>
        <v>Comprehension Substrand (23 pts.)</v>
      </c>
      <c r="J55" s="4" t="str">
        <f>CONCATENATE(R55," (",R56," pts.)")</f>
        <v>Literature Substrand (20 pts.)</v>
      </c>
      <c r="O55" s="1" t="s">
        <v>36</v>
      </c>
      <c r="P55" s="1" t="s">
        <v>32</v>
      </c>
      <c r="Q55" s="1" t="s">
        <v>33</v>
      </c>
      <c r="R55" s="1" t="s">
        <v>34</v>
      </c>
    </row>
    <row r="56" spans="1:18" ht="12.75">
      <c r="A56" s="20" t="str">
        <f>CONCATENATE(B3," % Correct")</f>
        <v>School % Correct</v>
      </c>
      <c r="B56" s="14"/>
      <c r="C56" s="14"/>
      <c r="D56" s="14"/>
      <c r="G56" s="1" t="str">
        <f>"+ Stand. Dev."</f>
        <v>+ Stand. Dev.</v>
      </c>
      <c r="H56" s="1">
        <f>P58</f>
        <v>0.225</v>
      </c>
      <c r="I56" s="1">
        <f>Q58</f>
        <v>0.19956521739130434</v>
      </c>
      <c r="J56" s="1">
        <f>R58</f>
        <v>0.17250000000000001</v>
      </c>
      <c r="O56" s="1" t="s">
        <v>43</v>
      </c>
      <c r="P56" s="2">
        <v>6</v>
      </c>
      <c r="Q56" s="2">
        <v>23</v>
      </c>
      <c r="R56" s="2">
        <v>20</v>
      </c>
    </row>
    <row r="57" spans="1:18" ht="25.5">
      <c r="A57" s="20" t="str">
        <f>CONCATENATE(D3," % Correct")</f>
        <v>District % Correct</v>
      </c>
      <c r="B57" s="14"/>
      <c r="C57" s="14"/>
      <c r="D57" s="14"/>
      <c r="G57" s="1" t="s">
        <v>11</v>
      </c>
      <c r="H57" s="1">
        <f>-P58</f>
        <v>-0.225</v>
      </c>
      <c r="I57" s="1">
        <f>-Q58</f>
        <v>-0.19956521739130434</v>
      </c>
      <c r="J57" s="1">
        <f>-R58</f>
        <v>-0.17250000000000001</v>
      </c>
      <c r="O57" s="1" t="s">
        <v>23</v>
      </c>
      <c r="P57" s="1">
        <v>0.8233333333333334</v>
      </c>
      <c r="Q57" s="1">
        <v>0.6778260869565217</v>
      </c>
      <c r="R57" s="1">
        <v>0.7464999999999999</v>
      </c>
    </row>
    <row r="58" spans="7:18" ht="12.75">
      <c r="G58" s="1" t="str">
        <f>CONCATENATE(A56," Difference from State")</f>
        <v>School % Correct Difference from State</v>
      </c>
      <c r="H58" s="26">
        <f>B56-P57</f>
        <v>-0.8233333333333334</v>
      </c>
      <c r="I58" s="26">
        <f>C56-Q57</f>
        <v>-0.6778260869565217</v>
      </c>
      <c r="J58" s="26">
        <f>D56-R57</f>
        <v>-0.7464999999999999</v>
      </c>
      <c r="O58" s="1" t="s">
        <v>24</v>
      </c>
      <c r="P58" s="1">
        <v>0.225</v>
      </c>
      <c r="Q58" s="1">
        <v>0.19956521739130434</v>
      </c>
      <c r="R58" s="1">
        <v>0.17250000000000001</v>
      </c>
    </row>
    <row r="59" spans="7:10" ht="12.75">
      <c r="G59" s="1" t="str">
        <f>CONCATENATE(A57," Different from State")</f>
        <v>District % Correct Different from State</v>
      </c>
      <c r="H59" s="26">
        <f>B57-P57</f>
        <v>-0.8233333333333334</v>
      </c>
      <c r="I59" s="26">
        <f>C57-Q57</f>
        <v>-0.6778260869565217</v>
      </c>
      <c r="J59" s="26">
        <f>D57-R57</f>
        <v>-0.7464999999999999</v>
      </c>
    </row>
    <row r="60" spans="1:18" ht="51.75">
      <c r="A60" s="20" t="s">
        <v>4</v>
      </c>
      <c r="B60" s="7" t="s">
        <v>32</v>
      </c>
      <c r="C60" s="7" t="s">
        <v>33</v>
      </c>
      <c r="D60" s="7" t="s">
        <v>34</v>
      </c>
      <c r="G60" s="4" t="str">
        <f>O60</f>
        <v>Grade 6 MCA Read</v>
      </c>
      <c r="H60" s="4" t="str">
        <f>CONCATENATE(P60," (",P61," pts.)")</f>
        <v>Vocabulary Expansion Substrand (7 pts.)</v>
      </c>
      <c r="I60" s="4" t="str">
        <f>CONCATENATE(Q60," (",Q61," pts.)")</f>
        <v>Comprehension Substrand (25 pts.)</v>
      </c>
      <c r="J60" s="4" t="str">
        <f>CONCATENATE(R60," (",R61," pts.)")</f>
        <v>Literature Substrand (22 pts.)</v>
      </c>
      <c r="O60" s="1" t="s">
        <v>37</v>
      </c>
      <c r="P60" s="1" t="s">
        <v>32</v>
      </c>
      <c r="Q60" s="1" t="s">
        <v>33</v>
      </c>
      <c r="R60" s="1" t="s">
        <v>34</v>
      </c>
    </row>
    <row r="61" spans="1:18" ht="12.75">
      <c r="A61" s="20" t="str">
        <f>CONCATENATE(B3," % Correct")</f>
        <v>School % Correct</v>
      </c>
      <c r="B61" s="14"/>
      <c r="C61" s="14"/>
      <c r="D61" s="14"/>
      <c r="G61" s="1" t="str">
        <f>"+ Stand. Dev."</f>
        <v>+ Stand. Dev.</v>
      </c>
      <c r="H61" s="1">
        <f>P63</f>
        <v>0.20714285714285713</v>
      </c>
      <c r="I61" s="1">
        <f>Q63</f>
        <v>0.184</v>
      </c>
      <c r="J61" s="1">
        <f>R63</f>
        <v>0.16454545454545455</v>
      </c>
      <c r="O61" s="1" t="s">
        <v>43</v>
      </c>
      <c r="P61" s="2">
        <v>7</v>
      </c>
      <c r="Q61" s="2">
        <v>25</v>
      </c>
      <c r="R61" s="2">
        <v>22</v>
      </c>
    </row>
    <row r="62" spans="1:18" ht="25.5">
      <c r="A62" s="20" t="str">
        <f>CONCATENATE(D3," % Correct")</f>
        <v>District % Correct</v>
      </c>
      <c r="B62" s="14"/>
      <c r="C62" s="14"/>
      <c r="D62" s="14"/>
      <c r="G62" s="1" t="s">
        <v>11</v>
      </c>
      <c r="H62" s="1">
        <f>-P63</f>
        <v>-0.20714285714285713</v>
      </c>
      <c r="I62" s="1">
        <f>-Q63</f>
        <v>-0.184</v>
      </c>
      <c r="J62" s="1">
        <f>-R63</f>
        <v>-0.16454545454545455</v>
      </c>
      <c r="O62" s="1" t="s">
        <v>23</v>
      </c>
      <c r="P62" s="1">
        <v>0.8028571428571428</v>
      </c>
      <c r="Q62" s="1">
        <v>0.7315999999999999</v>
      </c>
      <c r="R62" s="1">
        <v>0.6872727272727273</v>
      </c>
    </row>
    <row r="63" spans="7:18" ht="12.75">
      <c r="G63" s="1" t="str">
        <f>CONCATENATE(A61," Difference from State")</f>
        <v>School % Correct Difference from State</v>
      </c>
      <c r="H63" s="26">
        <f>B61-P62</f>
        <v>-0.8028571428571428</v>
      </c>
      <c r="I63" s="26">
        <f>C61-Q62</f>
        <v>-0.7315999999999999</v>
      </c>
      <c r="J63" s="26">
        <f>D61-R62</f>
        <v>-0.6872727272727273</v>
      </c>
      <c r="O63" s="1" t="s">
        <v>24</v>
      </c>
      <c r="P63" s="1">
        <v>0.20714285714285713</v>
      </c>
      <c r="Q63" s="1">
        <v>0.184</v>
      </c>
      <c r="R63" s="1">
        <v>0.16454545454545455</v>
      </c>
    </row>
    <row r="64" spans="7:10" ht="12.75">
      <c r="G64" s="1" t="str">
        <f>CONCATENATE(A62," Different from State")</f>
        <v>District % Correct Different from State</v>
      </c>
      <c r="H64" s="26">
        <f>B62-P62</f>
        <v>-0.8028571428571428</v>
      </c>
      <c r="I64" s="26">
        <f>C62-Q62</f>
        <v>-0.7315999999999999</v>
      </c>
      <c r="J64" s="26">
        <f>D62-R62</f>
        <v>-0.6872727272727273</v>
      </c>
    </row>
    <row r="65" spans="1:18" ht="51.75">
      <c r="A65" s="21" t="s">
        <v>5</v>
      </c>
      <c r="B65" s="8" t="s">
        <v>32</v>
      </c>
      <c r="C65" s="8" t="s">
        <v>33</v>
      </c>
      <c r="D65" s="8" t="s">
        <v>34</v>
      </c>
      <c r="G65" s="4" t="str">
        <f>O65</f>
        <v>Grade 7 MCA Read</v>
      </c>
      <c r="H65" s="4" t="str">
        <f>CONCATENATE(P65," (",P66," pts.)")</f>
        <v>Vocabulary Expansion Substrand (6 pts.)</v>
      </c>
      <c r="I65" s="4" t="str">
        <f>CONCATENATE(Q65," (",Q66," pts.)")</f>
        <v>Comprehension Substrand (26 pts.)</v>
      </c>
      <c r="J65" s="4" t="str">
        <f>CONCATENATE(R65," (",R66," pts.)")</f>
        <v>Literature Substrand (25 pts.)</v>
      </c>
      <c r="O65" s="1" t="s">
        <v>38</v>
      </c>
      <c r="P65" s="1" t="s">
        <v>32</v>
      </c>
      <c r="Q65" s="1" t="s">
        <v>33</v>
      </c>
      <c r="R65" s="1" t="s">
        <v>34</v>
      </c>
    </row>
    <row r="66" spans="1:18" ht="12.75">
      <c r="A66" s="20" t="str">
        <f>CONCATENATE(B3," % Correct")</f>
        <v>School % Correct</v>
      </c>
      <c r="B66" s="15"/>
      <c r="C66" s="15"/>
      <c r="D66" s="15"/>
      <c r="G66" s="1" t="str">
        <f>"+ Stand. Dev."</f>
        <v>+ Stand. Dev.</v>
      </c>
      <c r="H66" s="1">
        <f>P68</f>
        <v>0.24</v>
      </c>
      <c r="I66" s="1">
        <f>Q68</f>
        <v>0.16884615384615384</v>
      </c>
      <c r="J66" s="1">
        <f>R68</f>
        <v>0.1892</v>
      </c>
      <c r="O66" s="1" t="s">
        <v>43</v>
      </c>
      <c r="P66" s="2">
        <v>6</v>
      </c>
      <c r="Q66" s="2">
        <v>26</v>
      </c>
      <c r="R66" s="2">
        <v>25</v>
      </c>
    </row>
    <row r="67" spans="1:18" ht="25.5">
      <c r="A67" s="20" t="str">
        <f>CONCATENATE(D3," % Correct")</f>
        <v>District % Correct</v>
      </c>
      <c r="B67" s="15"/>
      <c r="C67" s="15"/>
      <c r="D67" s="15"/>
      <c r="G67" s="1" t="s">
        <v>11</v>
      </c>
      <c r="H67" s="1">
        <f>-P68</f>
        <v>-0.24</v>
      </c>
      <c r="I67" s="1">
        <f>-Q68</f>
        <v>-0.16884615384615384</v>
      </c>
      <c r="J67" s="1">
        <f>-R68</f>
        <v>-0.1892</v>
      </c>
      <c r="O67" s="1" t="s">
        <v>23</v>
      </c>
      <c r="P67" s="1">
        <v>0.725</v>
      </c>
      <c r="Q67" s="1">
        <v>0.7246153846153847</v>
      </c>
      <c r="R67" s="1">
        <v>0.6636</v>
      </c>
    </row>
    <row r="68" spans="7:18" ht="12.75">
      <c r="G68" s="1" t="str">
        <f>CONCATENATE(A66," Difference from State")</f>
        <v>School % Correct Difference from State</v>
      </c>
      <c r="H68" s="26">
        <f>B66-P67</f>
        <v>-0.725</v>
      </c>
      <c r="I68" s="26">
        <f>C66-Q67</f>
        <v>-0.7246153846153847</v>
      </c>
      <c r="J68" s="26">
        <f>D66-R67</f>
        <v>-0.6636</v>
      </c>
      <c r="O68" s="1" t="s">
        <v>24</v>
      </c>
      <c r="P68" s="1">
        <v>0.24</v>
      </c>
      <c r="Q68" s="1">
        <v>0.16884615384615384</v>
      </c>
      <c r="R68" s="1">
        <v>0.1892</v>
      </c>
    </row>
    <row r="69" spans="7:10" ht="12.75">
      <c r="G69" s="1" t="str">
        <f>CONCATENATE(A67," Different from State")</f>
        <v>District % Correct Different from State</v>
      </c>
      <c r="H69" s="26">
        <f>B67-P67</f>
        <v>-0.725</v>
      </c>
      <c r="I69" s="26">
        <f>C67-Q67</f>
        <v>-0.7246153846153847</v>
      </c>
      <c r="J69" s="26">
        <f>D67-R67</f>
        <v>-0.6636</v>
      </c>
    </row>
    <row r="70" spans="1:18" ht="51.75">
      <c r="A70" s="20" t="s">
        <v>6</v>
      </c>
      <c r="B70" s="7" t="s">
        <v>32</v>
      </c>
      <c r="C70" s="7" t="s">
        <v>33</v>
      </c>
      <c r="D70" s="7" t="s">
        <v>34</v>
      </c>
      <c r="G70" s="4" t="str">
        <f>O70</f>
        <v>Grade 8 MCA Read</v>
      </c>
      <c r="H70" s="4" t="str">
        <f>CONCATENATE(P70," (",P71," pts.)")</f>
        <v>Vocabulary Expansion Substrand (6 pts.)</v>
      </c>
      <c r="I70" s="4" t="str">
        <f>CONCATENATE(Q70," (",Q71," pts.)")</f>
        <v>Comprehension Substrand (33 pts.)</v>
      </c>
      <c r="J70" s="4" t="str">
        <f>CONCATENATE(R70," (",R71," pts.)")</f>
        <v>Literature Substrand (18 pts.)</v>
      </c>
      <c r="O70" s="1" t="s">
        <v>39</v>
      </c>
      <c r="P70" s="1" t="s">
        <v>32</v>
      </c>
      <c r="Q70" s="1" t="s">
        <v>33</v>
      </c>
      <c r="R70" s="1" t="s">
        <v>34</v>
      </c>
    </row>
    <row r="71" spans="1:18" ht="12.75">
      <c r="A71" s="20" t="str">
        <f>CONCATENATE(B3," % Correct")</f>
        <v>School % Correct</v>
      </c>
      <c r="B71" s="14"/>
      <c r="C71" s="14"/>
      <c r="D71" s="14"/>
      <c r="G71" s="1" t="str">
        <f>"+ Stand. Dev."</f>
        <v>+ Stand. Dev.</v>
      </c>
      <c r="H71" s="1">
        <f>P73</f>
        <v>0.24333333333333332</v>
      </c>
      <c r="I71" s="1">
        <f>Q73</f>
        <v>0.17333333333333334</v>
      </c>
      <c r="J71" s="1">
        <f>R73</f>
        <v>0.20277777777777778</v>
      </c>
      <c r="O71" s="1" t="s">
        <v>43</v>
      </c>
      <c r="P71" s="2">
        <v>6</v>
      </c>
      <c r="Q71" s="2">
        <v>33</v>
      </c>
      <c r="R71" s="2">
        <v>18</v>
      </c>
    </row>
    <row r="72" spans="1:18" ht="25.5">
      <c r="A72" s="20" t="str">
        <f>CONCATENATE(D3," % Correct")</f>
        <v>District % Correct</v>
      </c>
      <c r="B72" s="14"/>
      <c r="C72" s="14"/>
      <c r="D72" s="14"/>
      <c r="G72" s="1" t="s">
        <v>11</v>
      </c>
      <c r="H72" s="1">
        <f>-P73</f>
        <v>-0.24333333333333332</v>
      </c>
      <c r="I72" s="1">
        <f>-Q73</f>
        <v>-0.17333333333333334</v>
      </c>
      <c r="J72" s="1">
        <f>-R73</f>
        <v>-0.20277777777777778</v>
      </c>
      <c r="O72" s="1" t="s">
        <v>23</v>
      </c>
      <c r="P72" s="1">
        <v>0.7200000000000001</v>
      </c>
      <c r="Q72" s="1">
        <v>0.6706060606060605</v>
      </c>
      <c r="R72" s="1">
        <v>0.6538888888888889</v>
      </c>
    </row>
    <row r="73" spans="7:18" ht="12.75">
      <c r="G73" s="1" t="str">
        <f>CONCATENATE(A71," Difference from State")</f>
        <v>School % Correct Difference from State</v>
      </c>
      <c r="H73" s="26">
        <f>B71-P72</f>
        <v>-0.7200000000000001</v>
      </c>
      <c r="I73" s="26">
        <f>C71-Q72</f>
        <v>-0.6706060606060605</v>
      </c>
      <c r="J73" s="26">
        <f>D71-R72</f>
        <v>-0.6538888888888889</v>
      </c>
      <c r="O73" s="1" t="s">
        <v>24</v>
      </c>
      <c r="P73" s="1">
        <v>0.24333333333333332</v>
      </c>
      <c r="Q73" s="1">
        <v>0.17333333333333334</v>
      </c>
      <c r="R73" s="1">
        <v>0.20277777777777778</v>
      </c>
    </row>
    <row r="74" spans="7:10" ht="12.75">
      <c r="G74" s="1" t="str">
        <f>CONCATENATE(A72," Different from State")</f>
        <v>District % Correct Different from State</v>
      </c>
      <c r="H74" s="26">
        <f>B72-P72</f>
        <v>-0.7200000000000001</v>
      </c>
      <c r="I74" s="26">
        <f>C72-Q72</f>
        <v>-0.6706060606060605</v>
      </c>
      <c r="J74" s="26">
        <f>D72-R72</f>
        <v>-0.6538888888888889</v>
      </c>
    </row>
    <row r="75" spans="1:18" ht="51.75">
      <c r="A75" s="20" t="s">
        <v>7</v>
      </c>
      <c r="B75" s="7" t="s">
        <v>32</v>
      </c>
      <c r="C75" s="7" t="s">
        <v>33</v>
      </c>
      <c r="D75" s="7" t="s">
        <v>34</v>
      </c>
      <c r="G75" s="4" t="str">
        <f>O75</f>
        <v>Grade 10 MCA Read</v>
      </c>
      <c r="H75" s="4" t="str">
        <f>CONCATENATE(P75," (",P76," pts.)")</f>
        <v>Vocabulary Expansion Substrand (8 pts.)</v>
      </c>
      <c r="I75" s="4" t="str">
        <f>CONCATENATE(Q75," (",Q76," pts.)")</f>
        <v>Comprehension Substrand (33 pts.)</v>
      </c>
      <c r="J75" s="4" t="str">
        <f>CONCATENATE(R75," (",R76," pts.)")</f>
        <v>Literature Substrand (18 pts.)</v>
      </c>
      <c r="O75" s="1" t="s">
        <v>40</v>
      </c>
      <c r="P75" s="1" t="s">
        <v>32</v>
      </c>
      <c r="Q75" s="1" t="s">
        <v>33</v>
      </c>
      <c r="R75" s="1" t="s">
        <v>34</v>
      </c>
    </row>
    <row r="76" spans="1:18" ht="12.75">
      <c r="A76" s="20" t="str">
        <f>CONCATENATE(B3," % Correct")</f>
        <v>School % Correct</v>
      </c>
      <c r="B76" s="14"/>
      <c r="C76" s="14"/>
      <c r="D76" s="14"/>
      <c r="G76" s="1" t="str">
        <f>"+ Stand. Dev."</f>
        <v>+ Stand. Dev.</v>
      </c>
      <c r="H76" s="1">
        <f>P78</f>
        <v>0.21375</v>
      </c>
      <c r="I76" s="1">
        <f>Q78</f>
        <v>0.17424242424242425</v>
      </c>
      <c r="J76" s="1">
        <f>R78</f>
        <v>0.17777777777777778</v>
      </c>
      <c r="O76" s="1" t="s">
        <v>43</v>
      </c>
      <c r="P76" s="2">
        <v>8</v>
      </c>
      <c r="Q76" s="2">
        <v>33</v>
      </c>
      <c r="R76" s="2">
        <v>18</v>
      </c>
    </row>
    <row r="77" spans="1:18" ht="25.5">
      <c r="A77" s="20" t="str">
        <f>CONCATENATE(D3," % Correct")</f>
        <v>District % Correct</v>
      </c>
      <c r="B77" s="14">
        <v>0.688</v>
      </c>
      <c r="C77" s="14">
        <v>0.6586</v>
      </c>
      <c r="D77" s="14">
        <v>0.633</v>
      </c>
      <c r="G77" s="1" t="s">
        <v>11</v>
      </c>
      <c r="H77" s="1">
        <f>-P78</f>
        <v>-0.21375</v>
      </c>
      <c r="I77" s="1">
        <f>-Q78</f>
        <v>-0.17424242424242425</v>
      </c>
      <c r="J77" s="1">
        <f>-R78</f>
        <v>-0.17777777777777778</v>
      </c>
      <c r="O77" s="1" t="s">
        <v>23</v>
      </c>
      <c r="P77" s="1">
        <v>0.81125</v>
      </c>
      <c r="Q77" s="1">
        <v>0.7403030303030302</v>
      </c>
      <c r="R77" s="1">
        <v>0.7194444444444444</v>
      </c>
    </row>
    <row r="78" spans="7:18" ht="12.75">
      <c r="G78" s="1" t="str">
        <f>CONCATENATE(A76," Difference from State")</f>
        <v>School % Correct Difference from State</v>
      </c>
      <c r="H78" s="26">
        <f>B76-P77</f>
        <v>-0.81125</v>
      </c>
      <c r="I78" s="26">
        <f>C76-Q77</f>
        <v>-0.7403030303030302</v>
      </c>
      <c r="J78" s="26">
        <f>D76-R77</f>
        <v>-0.7194444444444444</v>
      </c>
      <c r="O78" s="1" t="s">
        <v>24</v>
      </c>
      <c r="P78" s="1">
        <v>0.21375</v>
      </c>
      <c r="Q78" s="1">
        <v>0.17424242424242425</v>
      </c>
      <c r="R78" s="1">
        <v>0.17777777777777778</v>
      </c>
    </row>
    <row r="79" spans="7:10" ht="12.75">
      <c r="G79" s="1" t="str">
        <f>CONCATENATE(A77," Different from State")</f>
        <v>District % Correct Different from State</v>
      </c>
      <c r="H79" s="26">
        <f>B77-P77</f>
        <v>-0.12325000000000008</v>
      </c>
      <c r="I79" s="26">
        <f>C77-Q77</f>
        <v>-0.08170303030303028</v>
      </c>
      <c r="J79" s="26">
        <f>D77-R77</f>
        <v>-0.08644444444444443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Cloud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Froelich</dc:creator>
  <cp:keywords/>
  <dc:description/>
  <cp:lastModifiedBy>John Froelich</cp:lastModifiedBy>
  <dcterms:created xsi:type="dcterms:W3CDTF">2009-08-04T17:37:54Z</dcterms:created>
  <dcterms:modified xsi:type="dcterms:W3CDTF">2009-08-07T19:44:45Z</dcterms:modified>
  <cp:category/>
  <cp:version/>
  <cp:contentType/>
  <cp:contentStatus/>
</cp:coreProperties>
</file>